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35" r:id="rId1"/>
    <sheet name="1" sheetId="36" r:id="rId2"/>
    <sheet name="2" sheetId="46" r:id="rId3"/>
    <sheet name="3" sheetId="37" r:id="rId4"/>
    <sheet name="4" sheetId="38" r:id="rId5"/>
    <sheet name="5" sheetId="39" r:id="rId6"/>
    <sheet name="6" sheetId="40" r:id="rId7"/>
    <sheet name="7" sheetId="41" r:id="rId8"/>
    <sheet name="8" sheetId="42" r:id="rId9"/>
    <sheet name="9" sheetId="43" r:id="rId10"/>
    <sheet name="10" sheetId="44" r:id="rId11"/>
    <sheet name="11" sheetId="45" r:id="rId12"/>
  </sheets>
  <externalReferences>
    <externalReference r:id="rId13"/>
    <externalReference r:id="rId14"/>
  </externalReferences>
  <definedNames>
    <definedName name="_R1_2" localSheetId="2">#REF!</definedName>
    <definedName name="_R1_2" localSheetId="8">#REF!</definedName>
    <definedName name="_R1_2">#REF!</definedName>
    <definedName name="_R1_5" localSheetId="2">#REF!</definedName>
    <definedName name="_R1_5" localSheetId="8">#REF!</definedName>
    <definedName name="_R1_5">#REF!</definedName>
    <definedName name="_R10_1" localSheetId="2">#REF!</definedName>
    <definedName name="_R10_1" localSheetId="8">#REF!</definedName>
    <definedName name="_R10_1">#REF!</definedName>
    <definedName name="_R2_1" localSheetId="1">'1'!#REF!</definedName>
    <definedName name="_R2_10" localSheetId="2">#REF!</definedName>
    <definedName name="_R2_10" localSheetId="8">#REF!</definedName>
    <definedName name="_R2_10">#REF!</definedName>
    <definedName name="_R2_11" localSheetId="2">#REF!</definedName>
    <definedName name="_R2_11" localSheetId="8">#REF!</definedName>
    <definedName name="_R2_11" localSheetId="9">'9'!$A$1:$C$30</definedName>
    <definedName name="_R2_11">#REF!</definedName>
    <definedName name="_R2_12" localSheetId="2">#REF!</definedName>
    <definedName name="_R2_12" localSheetId="8">#REF!</definedName>
    <definedName name="_R2_12">#REF!</definedName>
    <definedName name="_R2_3" localSheetId="2">#REF!</definedName>
    <definedName name="_R2_3" localSheetId="8">#REF!</definedName>
    <definedName name="_R2_3">#REF!</definedName>
    <definedName name="_R2_4" localSheetId="2">#REF!</definedName>
    <definedName name="_R2_4" localSheetId="8">#REF!</definedName>
    <definedName name="_R2_4">#REF!</definedName>
    <definedName name="_R2_6" localSheetId="2">#REF!</definedName>
    <definedName name="_R2_6" localSheetId="8">#REF!</definedName>
    <definedName name="_R2_6">#REF!</definedName>
    <definedName name="_R3_10" localSheetId="2">#REF!</definedName>
    <definedName name="_R3_10" localSheetId="8">#REF!</definedName>
    <definedName name="_R3_10">#REF!</definedName>
    <definedName name="_R3_11" localSheetId="2">#REF!</definedName>
    <definedName name="_R3_11" localSheetId="8">#REF!</definedName>
    <definedName name="_R3_11">#REF!</definedName>
    <definedName name="_R3_12" localSheetId="2">#REF!</definedName>
    <definedName name="_R3_12" localSheetId="8">#REF!</definedName>
    <definedName name="_R3_12">#REF!</definedName>
    <definedName name="_R3_13">'[1]2.3'!$A$1:$K$41</definedName>
    <definedName name="_R3_14" localSheetId="2">#REF!</definedName>
    <definedName name="_R3_14" localSheetId="8">#REF!</definedName>
    <definedName name="_R3_14">#REF!</definedName>
    <definedName name="_R3_15">'[1]2.4'!$A$1:$K$136</definedName>
    <definedName name="_R3_16">'[1]2.7'!$A$1:$M$113</definedName>
    <definedName name="_R3_17" localSheetId="2">#REF!</definedName>
    <definedName name="_R3_17" localSheetId="8">#REF!</definedName>
    <definedName name="_R3_17">#REF!</definedName>
    <definedName name="_R3_18">'[1]2.5'!$A$1:$G$25</definedName>
    <definedName name="_R3_19" localSheetId="2">#REF!</definedName>
    <definedName name="_R3_19" localSheetId="8">#REF!</definedName>
    <definedName name="_R3_19">#REF!</definedName>
    <definedName name="_R3_2" localSheetId="2">#REF!</definedName>
    <definedName name="_R3_2" localSheetId="8">#REF!</definedName>
    <definedName name="_R3_2">#REF!</definedName>
    <definedName name="_R3_20" localSheetId="2">#REF!</definedName>
    <definedName name="_R3_20" localSheetId="8">#REF!</definedName>
    <definedName name="_R3_20">#REF!</definedName>
    <definedName name="_R3_21" localSheetId="2">#REF!</definedName>
    <definedName name="_R3_21" localSheetId="8">#REF!</definedName>
    <definedName name="_R3_21">#REF!</definedName>
    <definedName name="_R3_22">'[1]2.6'!$A$1:$G$25</definedName>
    <definedName name="_R3_3" localSheetId="2">#REF!</definedName>
    <definedName name="_R3_3" localSheetId="8">#REF!</definedName>
    <definedName name="_R3_3">#REF!</definedName>
    <definedName name="_R3_4" localSheetId="2">#REF!</definedName>
    <definedName name="_R3_4" localSheetId="8">#REF!</definedName>
    <definedName name="_R3_4">#REF!</definedName>
    <definedName name="_R3_5" localSheetId="2">#REF!</definedName>
    <definedName name="_R3_5" localSheetId="8">#REF!</definedName>
    <definedName name="_R3_5">#REF!</definedName>
    <definedName name="_R3_9" localSheetId="2">#REF!</definedName>
    <definedName name="_R3_9" localSheetId="8">#REF!</definedName>
    <definedName name="_R3_9">#REF!</definedName>
    <definedName name="_R4_1" localSheetId="2">#REF!</definedName>
    <definedName name="_R4_1" localSheetId="8">#REF!</definedName>
    <definedName name="_R4_1">#REF!</definedName>
    <definedName name="_R4_2" localSheetId="2">#REF!</definedName>
    <definedName name="_R4_2" localSheetId="8">#REF!</definedName>
    <definedName name="_R4_2">#REF!</definedName>
    <definedName name="_R4_3" localSheetId="2">#REF!</definedName>
    <definedName name="_R4_3" localSheetId="8">#REF!</definedName>
    <definedName name="_R4_3">#REF!</definedName>
    <definedName name="_R4_4" localSheetId="2">#REF!</definedName>
    <definedName name="_R4_4" localSheetId="8">#REF!</definedName>
    <definedName name="_R4_4">#REF!</definedName>
    <definedName name="_R4_5" localSheetId="2">#REF!</definedName>
    <definedName name="_R4_5" localSheetId="8">#REF!</definedName>
    <definedName name="_R4_5">#REF!</definedName>
    <definedName name="_R4_6" localSheetId="2">#REF!</definedName>
    <definedName name="_R4_6" localSheetId="8">#REF!</definedName>
    <definedName name="_R4_6">#REF!</definedName>
    <definedName name="_R4_7" localSheetId="2">#REF!</definedName>
    <definedName name="_R4_7" localSheetId="8">#REF!</definedName>
    <definedName name="_R4_7">#REF!</definedName>
    <definedName name="_R5_1" localSheetId="2">#REF!</definedName>
    <definedName name="_R5_1" localSheetId="8">#REF!</definedName>
    <definedName name="_R5_1">#REF!</definedName>
    <definedName name="_R5_10" localSheetId="2">#REF!</definedName>
    <definedName name="_R5_10" localSheetId="8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 localSheetId="2">#REF!</definedName>
    <definedName name="_R5_17" localSheetId="8">#REF!</definedName>
    <definedName name="_R5_17">#REF!</definedName>
    <definedName name="_R5_18" localSheetId="2">#REF!</definedName>
    <definedName name="_R5_18" localSheetId="8">#REF!</definedName>
    <definedName name="_R5_18">#REF!</definedName>
    <definedName name="_R5_19">'[1]4.34'!$A$1:$G$22</definedName>
    <definedName name="_R5_20">'[1]4.31'!$A$1:$G$22</definedName>
    <definedName name="_R5_21" localSheetId="2">#REF!</definedName>
    <definedName name="_R5_21" localSheetId="8">#REF!</definedName>
    <definedName name="_R5_21">#REF!</definedName>
    <definedName name="_R5_22" localSheetId="2">#REF!</definedName>
    <definedName name="_R5_22" localSheetId="8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 localSheetId="2">#REF!</definedName>
    <definedName name="_R5_9" localSheetId="8">#REF!</definedName>
    <definedName name="_R5_9">#REF!</definedName>
    <definedName name="_R6_2" localSheetId="2">#REF!</definedName>
    <definedName name="_R6_2" localSheetId="8">#REF!</definedName>
    <definedName name="_R6_2">#REF!</definedName>
    <definedName name="_R6_9" localSheetId="2">#REF!</definedName>
    <definedName name="_R6_9" localSheetId="8">#REF!</definedName>
    <definedName name="_R6_9">#REF!</definedName>
    <definedName name="_R7_2" localSheetId="2">#REF!</definedName>
    <definedName name="_R7_2" localSheetId="8">#REF!</definedName>
    <definedName name="_R7_2">#REF!</definedName>
    <definedName name="_R8_3" localSheetId="2">#REF!</definedName>
    <definedName name="_R8_3" localSheetId="8">#REF!</definedName>
    <definedName name="_R8_3">#REF!</definedName>
    <definedName name="_R8_4" localSheetId="2">#REF!</definedName>
    <definedName name="_R8_4" localSheetId="8">#REF!</definedName>
    <definedName name="_R8_4">#REF!</definedName>
    <definedName name="_R8_5" localSheetId="2">#REF!</definedName>
    <definedName name="_R8_5" localSheetId="8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E17" i="45" l="1"/>
  <c r="H17" i="45"/>
  <c r="E14" i="45"/>
  <c r="H14" i="45"/>
  <c r="B14" i="45" s="1"/>
  <c r="D14" i="45"/>
  <c r="C14" i="45"/>
  <c r="D17" i="45"/>
  <c r="C17" i="45"/>
  <c r="D16" i="45"/>
  <c r="C16" i="45"/>
  <c r="B16" i="45"/>
  <c r="D15" i="45"/>
  <c r="C15" i="45"/>
  <c r="E15" i="45"/>
  <c r="B15" i="45" s="1"/>
  <c r="B17" i="45" l="1"/>
  <c r="B5" i="36" l="1"/>
  <c r="B4" i="36" s="1"/>
  <c r="B13" i="36" l="1"/>
  <c r="B21" i="44" l="1"/>
  <c r="C46" i="44" l="1"/>
  <c r="D46" i="44"/>
  <c r="E46" i="44"/>
  <c r="F46" i="44"/>
  <c r="G46" i="44"/>
  <c r="H46" i="44"/>
  <c r="I46" i="44"/>
  <c r="J46" i="44"/>
  <c r="B46" i="44"/>
  <c r="C41" i="44"/>
  <c r="D41" i="44"/>
  <c r="E41" i="44"/>
  <c r="F41" i="44"/>
  <c r="G41" i="44"/>
  <c r="H41" i="44"/>
  <c r="I41" i="44"/>
  <c r="J41" i="44"/>
  <c r="B41" i="44"/>
  <c r="C30" i="44"/>
  <c r="D30" i="44"/>
  <c r="E30" i="44"/>
  <c r="F30" i="44"/>
  <c r="G30" i="44"/>
  <c r="H30" i="44"/>
  <c r="I30" i="44"/>
  <c r="J30" i="44"/>
  <c r="B30" i="44"/>
  <c r="C26" i="44"/>
  <c r="D26" i="44"/>
  <c r="E26" i="44"/>
  <c r="F26" i="44"/>
  <c r="G26" i="44"/>
  <c r="H26" i="44"/>
  <c r="I26" i="44"/>
  <c r="J26" i="44"/>
  <c r="B26" i="44"/>
  <c r="C21" i="44"/>
  <c r="D21" i="44"/>
  <c r="E21" i="44"/>
  <c r="F21" i="44"/>
  <c r="G21" i="44"/>
  <c r="H21" i="44"/>
  <c r="I21" i="44"/>
  <c r="J21" i="44"/>
  <c r="C18" i="44"/>
  <c r="D18" i="44"/>
  <c r="E18" i="44"/>
  <c r="F18" i="44"/>
  <c r="G18" i="44"/>
  <c r="H18" i="44"/>
  <c r="I18" i="44"/>
  <c r="J18" i="44"/>
  <c r="B18" i="44"/>
  <c r="C12" i="44"/>
  <c r="D12" i="44"/>
  <c r="E12" i="44"/>
  <c r="F12" i="44"/>
  <c r="G12" i="44"/>
  <c r="H12" i="44"/>
  <c r="I12" i="44"/>
  <c r="I5" i="44" s="1"/>
  <c r="J12" i="44"/>
  <c r="B12" i="44"/>
  <c r="C6" i="44"/>
  <c r="D6" i="44"/>
  <c r="E6" i="44"/>
  <c r="F6" i="44"/>
  <c r="G6" i="44"/>
  <c r="H6" i="44"/>
  <c r="I6" i="44"/>
  <c r="J6" i="44"/>
  <c r="B6" i="44"/>
  <c r="B4" i="42"/>
  <c r="C5" i="40"/>
  <c r="D5" i="40"/>
  <c r="B6" i="40"/>
  <c r="B7" i="40"/>
  <c r="B8" i="40"/>
  <c r="B9" i="40"/>
  <c r="B10" i="40"/>
  <c r="B11" i="40"/>
  <c r="B12" i="40"/>
  <c r="H5" i="44" l="1"/>
  <c r="E5" i="44"/>
  <c r="C5" i="44"/>
  <c r="G5" i="44"/>
  <c r="D5" i="44"/>
  <c r="B5" i="44"/>
  <c r="J5" i="44"/>
  <c r="F5" i="44"/>
  <c r="B5" i="40"/>
  <c r="B4" i="43"/>
  <c r="C4" i="43" l="1"/>
  <c r="D4" i="43"/>
  <c r="E4" i="40" l="1"/>
  <c r="C4" i="40"/>
  <c r="D4" i="40"/>
  <c r="B4" i="40"/>
</calcChain>
</file>

<file path=xl/sharedStrings.xml><?xml version="1.0" encoding="utf-8"?>
<sst xmlns="http://schemas.openxmlformats.org/spreadsheetml/2006/main" count="284" uniqueCount="185">
  <si>
    <t>Total</t>
  </si>
  <si>
    <t>Turismos</t>
  </si>
  <si>
    <t>Autobuses</t>
  </si>
  <si>
    <t>Camiones</t>
  </si>
  <si>
    <t>Tractores</t>
  </si>
  <si>
    <t>Motocicletas</t>
  </si>
  <si>
    <t>No consta</t>
  </si>
  <si>
    <t>Gasolina</t>
  </si>
  <si>
    <t>Importación</t>
  </si>
  <si>
    <t>Superficie terrestre y áreas de depósito</t>
  </si>
  <si>
    <r>
      <rPr>
        <sz val="10"/>
        <color theme="1"/>
        <rFont val="Times New Roman"/>
        <family val="1"/>
      </rPr>
      <t>Total (m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</si>
  <si>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t>Depósitos</t>
  </si>
  <si>
    <t>Descubiertos</t>
  </si>
  <si>
    <t>Cubiertos y abiertos</t>
  </si>
  <si>
    <t>Cerrados</t>
  </si>
  <si>
    <t>Viales</t>
  </si>
  <si>
    <t xml:space="preserve">    Resto</t>
  </si>
  <si>
    <t>Longitud (m) de muelles y atraques</t>
  </si>
  <si>
    <t>Dársenas comerciales</t>
  </si>
  <si>
    <t>Calado de menos de 8 m</t>
  </si>
  <si>
    <t>Calado de 8 a 10 m</t>
  </si>
  <si>
    <t>Calado de 10 a 12 m</t>
  </si>
  <si>
    <t>Calado de más de 12 m</t>
  </si>
  <si>
    <t>Dársenas pesqueras</t>
  </si>
  <si>
    <t>Dársena Puerto America's Cup</t>
  </si>
  <si>
    <t>Dársena Real Club Náutico</t>
  </si>
  <si>
    <t>Fuente: Autoridad Portuaria de València.</t>
  </si>
  <si>
    <t>Exterior</t>
  </si>
  <si>
    <t>Cabotaje</t>
  </si>
  <si>
    <t>Número</t>
  </si>
  <si>
    <t>Arqueo Bruto (AB)</t>
  </si>
  <si>
    <t xml:space="preserve">  Nacionales</t>
  </si>
  <si>
    <t xml:space="preserve">  Extranjeros</t>
  </si>
  <si>
    <t>De 3.001 a 5.000</t>
  </si>
  <si>
    <t>De 5.001 a 10.000</t>
  </si>
  <si>
    <t>De 10.001 a 25.000</t>
  </si>
  <si>
    <t>De 25.001 a  50.000</t>
  </si>
  <si>
    <t>AB</t>
  </si>
  <si>
    <t>Hasta 3.000 AB</t>
  </si>
  <si>
    <t>Más de 50.000</t>
  </si>
  <si>
    <t>N.º</t>
  </si>
  <si>
    <t>Nacionales</t>
  </si>
  <si>
    <t>Extranjeros</t>
  </si>
  <si>
    <t>Toneladas</t>
  </si>
  <si>
    <t>Cargados</t>
  </si>
  <si>
    <t>Vacíos</t>
  </si>
  <si>
    <t>Embarcados</t>
  </si>
  <si>
    <t>Desembarcados</t>
  </si>
  <si>
    <t>Embarcado</t>
  </si>
  <si>
    <t>Desembarcado</t>
  </si>
  <si>
    <t>En tránsito</t>
  </si>
  <si>
    <t>En línea regular</t>
  </si>
  <si>
    <t>Palma (ES)</t>
  </si>
  <si>
    <t>Ibiza (ES)</t>
  </si>
  <si>
    <t>Mahón (ES)</t>
  </si>
  <si>
    <t>Mostaganem (DZ)</t>
  </si>
  <si>
    <t>Fuente: Autoridad Portuaria de València</t>
  </si>
  <si>
    <t>Sólidos al por mayor</t>
  </si>
  <si>
    <t>Líquidos al por mayor</t>
  </si>
  <si>
    <t>Petrolíferos</t>
  </si>
  <si>
    <t>Resto de líquidos</t>
  </si>
  <si>
    <t>Mercancía General</t>
  </si>
  <si>
    <t>Avituallamiento</t>
  </si>
  <si>
    <t>Pesca</t>
  </si>
  <si>
    <t>Nota: Datos expresados en toneladas.</t>
  </si>
  <si>
    <t>Comercio Exterior</t>
  </si>
  <si>
    <t>Exportación</t>
  </si>
  <si>
    <t>Comercio Nacional</t>
  </si>
  <si>
    <t>Tránsito</t>
  </si>
  <si>
    <t>Taras de equipamiento</t>
  </si>
  <si>
    <t>Avituallamiento, pesca y tráfico interior</t>
  </si>
  <si>
    <t>Cargadas</t>
  </si>
  <si>
    <t>Descargadas</t>
  </si>
  <si>
    <t>España</t>
  </si>
  <si>
    <t>China</t>
  </si>
  <si>
    <t>Italia</t>
  </si>
  <si>
    <t>Turquía</t>
  </si>
  <si>
    <t>India</t>
  </si>
  <si>
    <t>Argelia</t>
  </si>
  <si>
    <t>Brasil</t>
  </si>
  <si>
    <t>Marruecos</t>
  </si>
  <si>
    <t>Canadá</t>
  </si>
  <si>
    <t>Israel</t>
  </si>
  <si>
    <t>México</t>
  </si>
  <si>
    <t>Emiratos Árabes Unidos</t>
  </si>
  <si>
    <t>Egipto</t>
  </si>
  <si>
    <t>Reino Unido</t>
  </si>
  <si>
    <t>Francia</t>
  </si>
  <si>
    <t>Argentina</t>
  </si>
  <si>
    <t>Grecia</t>
  </si>
  <si>
    <t>Rumanía</t>
  </si>
  <si>
    <t>República Dominicana</t>
  </si>
  <si>
    <t>Pakistán</t>
  </si>
  <si>
    <t>Australia</t>
  </si>
  <si>
    <t>Ghana</t>
  </si>
  <si>
    <t>Nigeria</t>
  </si>
  <si>
    <t>Colombia</t>
  </si>
  <si>
    <t>Bélgica</t>
  </si>
  <si>
    <t>Vietnam</t>
  </si>
  <si>
    <t xml:space="preserve">Otros </t>
  </si>
  <si>
    <t>Nota: Datos expresados en toneladas. No incluye datos de avituallamiento, pesca y tráfico interior.</t>
  </si>
  <si>
    <t>Energético</t>
  </si>
  <si>
    <t>Biocombustibles</t>
  </si>
  <si>
    <t>Fueloil</t>
  </si>
  <si>
    <t>Gasóleo</t>
  </si>
  <si>
    <t>Resto</t>
  </si>
  <si>
    <t>Siderometalúrgico</t>
  </si>
  <si>
    <t>Mineral de hierro</t>
  </si>
  <si>
    <t>Otros minerales y residuos metálicos</t>
  </si>
  <si>
    <t>Chatarras de hierro</t>
  </si>
  <si>
    <t>Productos siderúrgicos</t>
  </si>
  <si>
    <t>Otros productos metalúrgicos</t>
  </si>
  <si>
    <t>Minerales no metálicos</t>
  </si>
  <si>
    <t>Sal común</t>
  </si>
  <si>
    <t>Otros minerales no metálicos</t>
  </si>
  <si>
    <t>Abonos</t>
  </si>
  <si>
    <t>Fosfatos</t>
  </si>
  <si>
    <t>Potasas</t>
  </si>
  <si>
    <t>Otros abonos naturales y artificiales</t>
  </si>
  <si>
    <t>Productos químicos</t>
  </si>
  <si>
    <t>Materiales de construcción</t>
  </si>
  <si>
    <t>Asfalto</t>
  </si>
  <si>
    <t>Cemento y Clinker</t>
  </si>
  <si>
    <t>Otros materiales de construcción</t>
  </si>
  <si>
    <t>Agro-ganadero y alimentario</t>
  </si>
  <si>
    <t>Cereales y su harina</t>
  </si>
  <si>
    <t>Frutas, hortalizas y legumbres</t>
  </si>
  <si>
    <t>Vinos, bebida, alcoholes y derivados</t>
  </si>
  <si>
    <t>Conservas</t>
  </si>
  <si>
    <t>Tabaco, cacao, café y especias</t>
  </si>
  <si>
    <t>Aceites y grasas</t>
  </si>
  <si>
    <t>Otros productos alimenticios</t>
  </si>
  <si>
    <t>Piensos y forrajes</t>
  </si>
  <si>
    <t>Otras mercancías</t>
  </si>
  <si>
    <t>Maderas y corcho</t>
  </si>
  <si>
    <t>Papel y pasta</t>
  </si>
  <si>
    <t>Maquinaria, aparatos, herramientas</t>
  </si>
  <si>
    <t>Resto de mercancías</t>
  </si>
  <si>
    <t>Transportes especiales</t>
  </si>
  <si>
    <t>Vehículos y sus piezas</t>
  </si>
  <si>
    <t>Tara plataforma, camión, carga</t>
  </si>
  <si>
    <t>Taras de contenedor</t>
  </si>
  <si>
    <t>En régimen de pasaje</t>
  </si>
  <si>
    <t>En régimen de mercancía</t>
  </si>
  <si>
    <t>Vehículos especiales</t>
  </si>
  <si>
    <t>TRÁNSITO DEL PUERTO DE VALÈNCIA</t>
  </si>
  <si>
    <t>1. Características generales del Puerto de València</t>
  </si>
  <si>
    <t>Indonesia</t>
  </si>
  <si>
    <t>Buques</t>
  </si>
  <si>
    <t>Mercancías transportadas</t>
  </si>
  <si>
    <t>Nota: Mercancias transportadas en toneladas. No incluye datos de avituallamiento, pesca y tráfico interior.</t>
  </si>
  <si>
    <t>Pasaje</t>
  </si>
  <si>
    <t>Contenedores de mercancías</t>
  </si>
  <si>
    <t>Descargados</t>
  </si>
  <si>
    <t>Corea del Sur</t>
  </si>
  <si>
    <t>Ucrania</t>
  </si>
  <si>
    <t>República del Senegal</t>
  </si>
  <si>
    <t>3. Buques según tipo de navegación. 2024</t>
  </si>
  <si>
    <t>4. Buques según tonelaje. 2024</t>
  </si>
  <si>
    <t>5. Contenedores de mercancías (TEU) según tránsito. 2024</t>
  </si>
  <si>
    <t>6. Pasaje según puerto de origen y destino. 2024</t>
  </si>
  <si>
    <t>7. Mercancías transportadas según carga. 2024</t>
  </si>
  <si>
    <t>8. Mercancías transportadas según tránsito. 2024</t>
  </si>
  <si>
    <t>9. Mercancías transportadas según país de origen y destino. 2024</t>
  </si>
  <si>
    <t>10. Mercancías transportadas según tipo. 2024</t>
  </si>
  <si>
    <t>11. Vehículos embarcados y desembarcados según tipo. 2024</t>
  </si>
  <si>
    <t>El Djazair (DZ)</t>
  </si>
  <si>
    <t>Oran (DZ)</t>
  </si>
  <si>
    <t>-</t>
  </si>
  <si>
    <t>En cruceros turísticos (267 barcos)</t>
  </si>
  <si>
    <t>Habas de soja</t>
  </si>
  <si>
    <t>Pescado congelado y refrigerado</t>
  </si>
  <si>
    <t>Carros de combate</t>
  </si>
  <si>
    <t>Arabia Saudí</t>
  </si>
  <si>
    <t>Países Bajos</t>
  </si>
  <si>
    <t>Costa de Marfil</t>
  </si>
  <si>
    <t>Chile</t>
  </si>
  <si>
    <t>Malaisia</t>
  </si>
  <si>
    <t>Perú</t>
  </si>
  <si>
    <t>Jordania</t>
  </si>
  <si>
    <t>República Sudafricana</t>
  </si>
  <si>
    <t>Cuba</t>
  </si>
  <si>
    <t>2. Evolución del tráfico marítimo. 2015-2024</t>
  </si>
  <si>
    <t>Estados Unidos de América</t>
  </si>
  <si>
    <t>Furgonetas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</si>
</sst>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vertAlign val="superscript"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  <fill>
      <patternFill patternType="solid">
        <fgColor rgb="FFD1D1FF"/>
        <bgColor rgb="FF0000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7"/>
  </cellStyleXfs>
  <cellXfs count="7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0" fontId="4" fillId="0" borderId="0" xfId="0" applyFont="1"/>
    <xf numFmtId="0" fontId="7" fillId="0" borderId="0" xfId="0" applyFont="1"/>
    <xf numFmtId="3" fontId="7" fillId="0" borderId="0" xfId="0" applyNumberFormat="1" applyFont="1"/>
    <xf numFmtId="3" fontId="1" fillId="0" borderId="0" xfId="0" applyNumberFormat="1" applyFont="1"/>
    <xf numFmtId="3" fontId="3" fillId="3" borderId="1" xfId="0" applyNumberFormat="1" applyFont="1" applyFill="1" applyBorder="1"/>
    <xf numFmtId="3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3" fontId="7" fillId="3" borderId="1" xfId="0" applyNumberFormat="1" applyFont="1" applyFill="1" applyBorder="1"/>
    <xf numFmtId="0" fontId="3" fillId="3" borderId="1" xfId="0" applyFont="1" applyFill="1" applyBorder="1"/>
    <xf numFmtId="3" fontId="7" fillId="3" borderId="1" xfId="0" applyNumberFormat="1" applyFont="1" applyFill="1" applyBorder="1" applyAlignment="1">
      <alignment horizontal="right"/>
    </xf>
    <xf numFmtId="3" fontId="3" fillId="3" borderId="1" xfId="0" quotePrefix="1" applyNumberFormat="1" applyFont="1" applyFill="1" applyBorder="1" applyAlignment="1">
      <alignment horizontal="right"/>
    </xf>
    <xf numFmtId="3" fontId="3" fillId="0" borderId="0" xfId="0" quotePrefix="1" applyNumberFormat="1" applyFont="1" applyAlignment="1">
      <alignment horizontal="right"/>
    </xf>
    <xf numFmtId="3" fontId="7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3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3" borderId="1" xfId="0" applyFont="1" applyFill="1" applyBorder="1" applyAlignment="1">
      <alignment horizontal="left" indent="2"/>
    </xf>
    <xf numFmtId="0" fontId="3" fillId="3" borderId="1" xfId="0" applyFont="1" applyFill="1" applyBorder="1" applyAlignment="1">
      <alignment horizontal="left" wrapText="1" indent="1"/>
    </xf>
    <xf numFmtId="0" fontId="3" fillId="3" borderId="1" xfId="0" applyFont="1" applyFill="1" applyBorder="1" applyAlignment="1">
      <alignment horizontal="left" wrapText="1" indent="2"/>
    </xf>
    <xf numFmtId="3" fontId="3" fillId="3" borderId="1" xfId="0" applyNumberFormat="1" applyFont="1" applyFill="1" applyBorder="1" applyAlignment="1">
      <alignment horizontal="left" indent="2"/>
    </xf>
    <xf numFmtId="0" fontId="10" fillId="4" borderId="7" xfId="0" applyFont="1" applyFill="1" applyBorder="1"/>
    <xf numFmtId="0" fontId="10" fillId="0" borderId="7" xfId="0" applyFont="1" applyFill="1" applyBorder="1" applyAlignment="1">
      <alignment horizontal="left" indent="1"/>
    </xf>
    <xf numFmtId="0" fontId="10" fillId="4" borderId="7" xfId="0" applyFont="1" applyFill="1" applyBorder="1" applyAlignment="1">
      <alignment horizontal="left" indent="1"/>
    </xf>
    <xf numFmtId="0" fontId="10" fillId="0" borderId="7" xfId="0" applyFont="1" applyFill="1" applyBorder="1"/>
    <xf numFmtId="0" fontId="10" fillId="0" borderId="7" xfId="0" applyFont="1" applyFill="1" applyBorder="1" applyAlignment="1">
      <alignment horizontal="left"/>
    </xf>
    <xf numFmtId="0" fontId="10" fillId="4" borderId="7" xfId="0" applyFont="1" applyFill="1" applyBorder="1" applyAlignment="1"/>
    <xf numFmtId="0" fontId="10" fillId="0" borderId="7" xfId="0" applyFont="1" applyFill="1" applyBorder="1" applyAlignment="1"/>
    <xf numFmtId="0" fontId="11" fillId="4" borderId="7" xfId="0" applyFont="1" applyFill="1" applyBorder="1" applyAlignment="1"/>
    <xf numFmtId="3" fontId="13" fillId="3" borderId="1" xfId="0" quotePrefix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3" borderId="1" xfId="0" applyFont="1" applyFill="1" applyBorder="1"/>
    <xf numFmtId="0" fontId="7" fillId="0" borderId="0" xfId="0" applyFont="1" applyAlignment="1"/>
    <xf numFmtId="3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wrapText="1" indent="1"/>
    </xf>
    <xf numFmtId="0" fontId="5" fillId="2" borderId="7" xfId="0" applyFont="1" applyFill="1" applyBorder="1" applyAlignment="1">
      <alignment horizontal="right" wrapText="1"/>
    </xf>
    <xf numFmtId="3" fontId="3" fillId="3" borderId="7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right"/>
    </xf>
    <xf numFmtId="3" fontId="0" fillId="0" borderId="0" xfId="0" applyNumberFormat="1" applyFont="1" applyAlignment="1"/>
    <xf numFmtId="0" fontId="3" fillId="3" borderId="7" xfId="0" applyFont="1" applyFill="1" applyBorder="1" applyAlignment="1">
      <alignment horizontal="left" indent="2"/>
    </xf>
    <xf numFmtId="3" fontId="3" fillId="3" borderId="7" xfId="0" quotePrefix="1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left" indent="2"/>
    </xf>
    <xf numFmtId="3" fontId="3" fillId="0" borderId="7" xfId="0" applyNumberFormat="1" applyFont="1" applyFill="1" applyBorder="1" applyAlignment="1">
      <alignment horizontal="right"/>
    </xf>
    <xf numFmtId="3" fontId="3" fillId="0" borderId="7" xfId="0" quotePrefix="1" applyNumberFormat="1" applyFont="1" applyFill="1" applyBorder="1" applyAlignment="1">
      <alignment horizontal="right"/>
    </xf>
    <xf numFmtId="3" fontId="7" fillId="3" borderId="1" xfId="0" quotePrefix="1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8" fillId="0" borderId="4" xfId="0" applyFont="1" applyBorder="1"/>
    <xf numFmtId="0" fontId="5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13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2" t="s">
        <v>145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48"/>
  <sheetViews>
    <sheetView workbookViewId="0"/>
  </sheetViews>
  <sheetFormatPr baseColWidth="10" defaultColWidth="11.42578125" defaultRowHeight="15" customHeight="1" x14ac:dyDescent="0.2"/>
  <cols>
    <col min="1" max="1" width="29.140625" customWidth="1"/>
    <col min="2" max="4" width="12.85546875" customWidth="1"/>
  </cols>
  <sheetData>
    <row r="1" spans="1:4" ht="15.75" customHeight="1" x14ac:dyDescent="0.25">
      <c r="A1" s="77" t="s">
        <v>163</v>
      </c>
      <c r="B1" s="23"/>
      <c r="C1" s="4"/>
      <c r="D1" s="1"/>
    </row>
    <row r="2" spans="1:4" ht="15" customHeight="1" x14ac:dyDescent="0.2">
      <c r="A2" s="4"/>
      <c r="B2" s="4"/>
      <c r="C2" s="4"/>
      <c r="D2" s="1"/>
    </row>
    <row r="3" spans="1:4" ht="15" customHeight="1" x14ac:dyDescent="0.2">
      <c r="A3" s="32"/>
      <c r="B3" s="7" t="s">
        <v>0</v>
      </c>
      <c r="C3" s="7" t="s">
        <v>71</v>
      </c>
      <c r="D3" s="7" t="s">
        <v>72</v>
      </c>
    </row>
    <row r="4" spans="1:4" ht="15" customHeight="1" x14ac:dyDescent="0.2">
      <c r="A4" s="33" t="s">
        <v>0</v>
      </c>
      <c r="B4" s="21">
        <f>SUM(B5:B46)</f>
        <v>72889406</v>
      </c>
      <c r="C4" s="21">
        <f t="shared" ref="C4:D4" si="0">SUM(C5:C46)</f>
        <v>38377443</v>
      </c>
      <c r="D4" s="21">
        <f t="shared" si="0"/>
        <v>34511963</v>
      </c>
    </row>
    <row r="5" spans="1:4" ht="15" customHeight="1" x14ac:dyDescent="0.2">
      <c r="A5" s="36" t="s">
        <v>73</v>
      </c>
      <c r="B5" s="22">
        <v>10542645</v>
      </c>
      <c r="C5" s="22">
        <v>6854371</v>
      </c>
      <c r="D5" s="22">
        <v>3688274</v>
      </c>
    </row>
    <row r="6" spans="1:4" ht="15" customHeight="1" x14ac:dyDescent="0.2">
      <c r="A6" s="35" t="s">
        <v>74</v>
      </c>
      <c r="B6" s="23">
        <v>7831839</v>
      </c>
      <c r="C6" s="23">
        <v>1553129</v>
      </c>
      <c r="D6" s="23">
        <v>6278710</v>
      </c>
    </row>
    <row r="7" spans="1:4" ht="15" customHeight="1" x14ac:dyDescent="0.2">
      <c r="A7" s="36" t="s">
        <v>75</v>
      </c>
      <c r="B7" s="22">
        <v>5566602</v>
      </c>
      <c r="C7" s="22">
        <v>2478485</v>
      </c>
      <c r="D7" s="22">
        <v>3088117</v>
      </c>
    </row>
    <row r="8" spans="1:4" ht="15" customHeight="1" x14ac:dyDescent="0.2">
      <c r="A8" s="35" t="s">
        <v>183</v>
      </c>
      <c r="B8" s="23">
        <v>4913934</v>
      </c>
      <c r="C8" s="23">
        <v>3361588</v>
      </c>
      <c r="D8" s="23">
        <v>1552346</v>
      </c>
    </row>
    <row r="9" spans="1:4" ht="15" customHeight="1" x14ac:dyDescent="0.2">
      <c r="A9" s="36" t="s">
        <v>76</v>
      </c>
      <c r="B9" s="22">
        <v>4229292</v>
      </c>
      <c r="C9" s="22">
        <v>1360274</v>
      </c>
      <c r="D9" s="22">
        <v>2869018</v>
      </c>
    </row>
    <row r="10" spans="1:4" ht="15" customHeight="1" x14ac:dyDescent="0.2">
      <c r="A10" s="35" t="s">
        <v>78</v>
      </c>
      <c r="B10" s="23">
        <v>3615890</v>
      </c>
      <c r="C10" s="23">
        <v>3151651</v>
      </c>
      <c r="D10" s="23">
        <v>464239</v>
      </c>
    </row>
    <row r="11" spans="1:4" ht="15" customHeight="1" x14ac:dyDescent="0.2">
      <c r="A11" s="36" t="s">
        <v>79</v>
      </c>
      <c r="B11" s="22">
        <v>2709289</v>
      </c>
      <c r="C11" s="22">
        <v>1691700</v>
      </c>
      <c r="D11" s="22">
        <v>1017589</v>
      </c>
    </row>
    <row r="12" spans="1:4" ht="15" customHeight="1" x14ac:dyDescent="0.2">
      <c r="A12" s="35" t="s">
        <v>77</v>
      </c>
      <c r="B12" s="23">
        <v>2657141</v>
      </c>
      <c r="C12" s="23">
        <v>847178</v>
      </c>
      <c r="D12" s="23">
        <v>1809963</v>
      </c>
    </row>
    <row r="13" spans="1:4" ht="15" customHeight="1" x14ac:dyDescent="0.2">
      <c r="A13" s="36" t="s">
        <v>173</v>
      </c>
      <c r="B13" s="22">
        <v>2244481</v>
      </c>
      <c r="C13" s="22">
        <v>1010173</v>
      </c>
      <c r="D13" s="22">
        <v>1234308</v>
      </c>
    </row>
    <row r="14" spans="1:4" ht="15" customHeight="1" x14ac:dyDescent="0.2">
      <c r="A14" s="35" t="s">
        <v>85</v>
      </c>
      <c r="B14" s="23">
        <v>2014703</v>
      </c>
      <c r="C14" s="23">
        <v>634224</v>
      </c>
      <c r="D14" s="23">
        <v>1380479</v>
      </c>
    </row>
    <row r="15" spans="1:4" ht="15" customHeight="1" x14ac:dyDescent="0.2">
      <c r="A15" s="36" t="s">
        <v>80</v>
      </c>
      <c r="B15" s="22">
        <v>1746162</v>
      </c>
      <c r="C15" s="22">
        <v>1410650</v>
      </c>
      <c r="D15" s="22">
        <v>335512</v>
      </c>
    </row>
    <row r="16" spans="1:4" ht="15" customHeight="1" x14ac:dyDescent="0.2">
      <c r="A16" s="35" t="s">
        <v>83</v>
      </c>
      <c r="B16" s="23">
        <v>1160227</v>
      </c>
      <c r="C16" s="23">
        <v>765328</v>
      </c>
      <c r="D16" s="23">
        <v>394899</v>
      </c>
    </row>
    <row r="17" spans="1:4" ht="15" customHeight="1" x14ac:dyDescent="0.2">
      <c r="A17" s="36" t="s">
        <v>155</v>
      </c>
      <c r="B17" s="22">
        <v>1043620</v>
      </c>
      <c r="C17" s="22">
        <v>4770</v>
      </c>
      <c r="D17" s="22">
        <v>1038850</v>
      </c>
    </row>
    <row r="18" spans="1:4" ht="15" customHeight="1" x14ac:dyDescent="0.2">
      <c r="A18" s="35" t="s">
        <v>81</v>
      </c>
      <c r="B18" s="23">
        <v>927680</v>
      </c>
      <c r="C18" s="23">
        <v>548730</v>
      </c>
      <c r="D18" s="23">
        <v>378950</v>
      </c>
    </row>
    <row r="19" spans="1:4" ht="15" customHeight="1" x14ac:dyDescent="0.2">
      <c r="A19" s="36" t="s">
        <v>82</v>
      </c>
      <c r="B19" s="22">
        <v>911244</v>
      </c>
      <c r="C19" s="22">
        <v>511516</v>
      </c>
      <c r="D19" s="22">
        <v>399728</v>
      </c>
    </row>
    <row r="20" spans="1:4" ht="15" customHeight="1" x14ac:dyDescent="0.2">
      <c r="A20" s="35" t="s">
        <v>84</v>
      </c>
      <c r="B20" s="23">
        <v>832962</v>
      </c>
      <c r="C20" s="23">
        <v>507477</v>
      </c>
      <c r="D20" s="23">
        <v>325485</v>
      </c>
    </row>
    <row r="21" spans="1:4" ht="15" customHeight="1" x14ac:dyDescent="0.2">
      <c r="A21" s="36" t="s">
        <v>87</v>
      </c>
      <c r="B21" s="22">
        <v>733987</v>
      </c>
      <c r="C21" s="22">
        <v>184328</v>
      </c>
      <c r="D21" s="22">
        <v>549659</v>
      </c>
    </row>
    <row r="22" spans="1:4" ht="15" customHeight="1" x14ac:dyDescent="0.2">
      <c r="A22" s="35" t="s">
        <v>97</v>
      </c>
      <c r="B22" s="23">
        <v>709907</v>
      </c>
      <c r="C22" s="23">
        <v>246876</v>
      </c>
      <c r="D22" s="23">
        <v>463031</v>
      </c>
    </row>
    <row r="23" spans="1:4" ht="15" customHeight="1" x14ac:dyDescent="0.2">
      <c r="A23" s="36" t="s">
        <v>89</v>
      </c>
      <c r="B23" s="22">
        <v>622791</v>
      </c>
      <c r="C23" s="22">
        <v>481299</v>
      </c>
      <c r="D23" s="22">
        <v>141492</v>
      </c>
    </row>
    <row r="24" spans="1:4" ht="15" customHeight="1" x14ac:dyDescent="0.2">
      <c r="A24" s="35" t="s">
        <v>86</v>
      </c>
      <c r="B24" s="23">
        <v>607764</v>
      </c>
      <c r="C24" s="23">
        <v>500148</v>
      </c>
      <c r="D24" s="23">
        <v>107616</v>
      </c>
    </row>
    <row r="25" spans="1:4" ht="15" customHeight="1" x14ac:dyDescent="0.2">
      <c r="A25" s="36" t="s">
        <v>154</v>
      </c>
      <c r="B25" s="22">
        <v>536601</v>
      </c>
      <c r="C25" s="22">
        <v>228241</v>
      </c>
      <c r="D25" s="22">
        <v>308360</v>
      </c>
    </row>
    <row r="26" spans="1:4" ht="15" customHeight="1" x14ac:dyDescent="0.2">
      <c r="A26" s="35" t="s">
        <v>156</v>
      </c>
      <c r="B26" s="23">
        <v>515639</v>
      </c>
      <c r="C26" s="23">
        <v>419457</v>
      </c>
      <c r="D26" s="23">
        <v>96182</v>
      </c>
    </row>
    <row r="27" spans="1:4" ht="15" customHeight="1" x14ac:dyDescent="0.2">
      <c r="A27" s="36" t="s">
        <v>98</v>
      </c>
      <c r="B27" s="22">
        <v>504784</v>
      </c>
      <c r="C27" s="22">
        <v>160717</v>
      </c>
      <c r="D27" s="22">
        <v>344067</v>
      </c>
    </row>
    <row r="28" spans="1:4" ht="15" customHeight="1" x14ac:dyDescent="0.2">
      <c r="A28" s="35" t="s">
        <v>174</v>
      </c>
      <c r="B28" s="23">
        <v>491131</v>
      </c>
      <c r="C28" s="23">
        <v>181184</v>
      </c>
      <c r="D28" s="23">
        <v>309947</v>
      </c>
    </row>
    <row r="29" spans="1:4" ht="15" customHeight="1" x14ac:dyDescent="0.2">
      <c r="A29" s="36" t="s">
        <v>93</v>
      </c>
      <c r="B29" s="22">
        <v>471912</v>
      </c>
      <c r="C29" s="22">
        <v>344599</v>
      </c>
      <c r="D29" s="22">
        <v>127313</v>
      </c>
    </row>
    <row r="30" spans="1:4" ht="15" customHeight="1" x14ac:dyDescent="0.2">
      <c r="A30" s="35" t="s">
        <v>94</v>
      </c>
      <c r="B30" s="23">
        <v>442463</v>
      </c>
      <c r="C30" s="23">
        <v>406284</v>
      </c>
      <c r="D30" s="23">
        <v>36179</v>
      </c>
    </row>
    <row r="31" spans="1:4" ht="15" customHeight="1" x14ac:dyDescent="0.2">
      <c r="A31" s="36" t="s">
        <v>91</v>
      </c>
      <c r="B31" s="22">
        <v>439427</v>
      </c>
      <c r="C31" s="22">
        <v>428466</v>
      </c>
      <c r="D31" s="22">
        <v>10961</v>
      </c>
    </row>
    <row r="32" spans="1:4" ht="15" customHeight="1" x14ac:dyDescent="0.2">
      <c r="A32" s="35" t="s">
        <v>175</v>
      </c>
      <c r="B32" s="23">
        <v>432739</v>
      </c>
      <c r="C32" s="23">
        <v>310462</v>
      </c>
      <c r="D32" s="23">
        <v>122277</v>
      </c>
    </row>
    <row r="33" spans="1:4" ht="15" customHeight="1" x14ac:dyDescent="0.2">
      <c r="A33" s="36" t="s">
        <v>88</v>
      </c>
      <c r="B33" s="22">
        <v>416314</v>
      </c>
      <c r="C33" s="22">
        <v>99584</v>
      </c>
      <c r="D33" s="22">
        <v>316730</v>
      </c>
    </row>
    <row r="34" spans="1:4" ht="15" customHeight="1" x14ac:dyDescent="0.2">
      <c r="A34" s="35" t="s">
        <v>176</v>
      </c>
      <c r="B34" s="23">
        <v>401770</v>
      </c>
      <c r="C34" s="23">
        <v>228003</v>
      </c>
      <c r="D34" s="23">
        <v>173767</v>
      </c>
    </row>
    <row r="35" spans="1:4" ht="15" customHeight="1" x14ac:dyDescent="0.2">
      <c r="A35" s="36" t="s">
        <v>92</v>
      </c>
      <c r="B35" s="22">
        <v>395084</v>
      </c>
      <c r="C35" s="22">
        <v>156018</v>
      </c>
      <c r="D35" s="22">
        <v>239066</v>
      </c>
    </row>
    <row r="36" spans="1:4" ht="15" customHeight="1" x14ac:dyDescent="0.2">
      <c r="A36" s="35" t="s">
        <v>90</v>
      </c>
      <c r="B36" s="23">
        <v>362461</v>
      </c>
      <c r="C36" s="23">
        <v>70158</v>
      </c>
      <c r="D36" s="23">
        <v>292303</v>
      </c>
    </row>
    <row r="37" spans="1:4" ht="15" customHeight="1" x14ac:dyDescent="0.2">
      <c r="A37" s="36" t="s">
        <v>95</v>
      </c>
      <c r="B37" s="22">
        <v>358850</v>
      </c>
      <c r="C37" s="22">
        <v>309191</v>
      </c>
      <c r="D37" s="22">
        <v>49659</v>
      </c>
    </row>
    <row r="38" spans="1:4" ht="15" customHeight="1" x14ac:dyDescent="0.2">
      <c r="A38" s="35" t="s">
        <v>177</v>
      </c>
      <c r="B38" s="23">
        <v>347414</v>
      </c>
      <c r="C38" s="23">
        <v>213883</v>
      </c>
      <c r="D38" s="23">
        <v>133531</v>
      </c>
    </row>
    <row r="39" spans="1:4" ht="15" customHeight="1" x14ac:dyDescent="0.2">
      <c r="A39" s="36" t="s">
        <v>178</v>
      </c>
      <c r="B39" s="22">
        <v>331892</v>
      </c>
      <c r="C39" s="22">
        <v>179861</v>
      </c>
      <c r="D39" s="22">
        <v>152031</v>
      </c>
    </row>
    <row r="40" spans="1:4" ht="15" customHeight="1" x14ac:dyDescent="0.2">
      <c r="A40" s="35" t="s">
        <v>179</v>
      </c>
      <c r="B40" s="23">
        <v>324231</v>
      </c>
      <c r="C40" s="23">
        <v>138641</v>
      </c>
      <c r="D40" s="23">
        <v>185590</v>
      </c>
    </row>
    <row r="41" spans="1:4" ht="15" customHeight="1" x14ac:dyDescent="0.2">
      <c r="A41" s="36" t="s">
        <v>180</v>
      </c>
      <c r="B41" s="22">
        <v>306650</v>
      </c>
      <c r="C41" s="22">
        <v>171984</v>
      </c>
      <c r="D41" s="22">
        <v>134666</v>
      </c>
    </row>
    <row r="42" spans="1:4" ht="15" customHeight="1" x14ac:dyDescent="0.2">
      <c r="A42" s="35" t="s">
        <v>181</v>
      </c>
      <c r="B42" s="23">
        <v>302276</v>
      </c>
      <c r="C42" s="23">
        <v>263438</v>
      </c>
      <c r="D42" s="23">
        <v>38838</v>
      </c>
    </row>
    <row r="43" spans="1:4" ht="15" customHeight="1" x14ac:dyDescent="0.2">
      <c r="A43" s="36" t="s">
        <v>96</v>
      </c>
      <c r="B43" s="22">
        <v>292667</v>
      </c>
      <c r="C43" s="22">
        <v>219429</v>
      </c>
      <c r="D43" s="22">
        <v>73238</v>
      </c>
    </row>
    <row r="44" spans="1:4" ht="15" customHeight="1" x14ac:dyDescent="0.2">
      <c r="A44" s="35" t="s">
        <v>147</v>
      </c>
      <c r="B44" s="23">
        <v>281351</v>
      </c>
      <c r="C44" s="23">
        <v>94639</v>
      </c>
      <c r="D44" s="23">
        <v>186712</v>
      </c>
    </row>
    <row r="45" spans="1:4" ht="15" customHeight="1" x14ac:dyDescent="0.2">
      <c r="A45" s="36" t="s">
        <v>99</v>
      </c>
      <c r="B45" s="22">
        <v>8724392</v>
      </c>
      <c r="C45" s="22">
        <v>5378407</v>
      </c>
      <c r="D45" s="22">
        <v>3345985</v>
      </c>
    </row>
    <row r="46" spans="1:4" ht="15" customHeight="1" x14ac:dyDescent="0.2">
      <c r="A46" s="35" t="s">
        <v>6</v>
      </c>
      <c r="B46" s="23">
        <v>587198</v>
      </c>
      <c r="C46" s="23">
        <v>270902</v>
      </c>
      <c r="D46" s="23">
        <v>316296</v>
      </c>
    </row>
    <row r="47" spans="1:4" ht="12.75" x14ac:dyDescent="0.2">
      <c r="A47" s="12" t="s">
        <v>100</v>
      </c>
      <c r="B47" s="13"/>
      <c r="C47" s="13"/>
      <c r="D47" s="13"/>
    </row>
    <row r="48" spans="1:4" ht="12.75" x14ac:dyDescent="0.2">
      <c r="A48" s="12" t="s">
        <v>26</v>
      </c>
      <c r="B48" s="13"/>
      <c r="C48" s="13"/>
      <c r="D48" s="18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J51"/>
  <sheetViews>
    <sheetView workbookViewId="0"/>
  </sheetViews>
  <sheetFormatPr baseColWidth="10" defaultColWidth="11.42578125" defaultRowHeight="15" customHeight="1" x14ac:dyDescent="0.2"/>
  <cols>
    <col min="1" max="1" width="32.140625" customWidth="1"/>
    <col min="2" max="10" width="12.85546875" customWidth="1"/>
  </cols>
  <sheetData>
    <row r="1" spans="1:10" ht="15.75" customHeight="1" x14ac:dyDescent="0.25">
      <c r="A1" s="77" t="s">
        <v>164</v>
      </c>
      <c r="B1" s="4"/>
      <c r="C1" s="4"/>
      <c r="D1" s="4"/>
      <c r="E1" s="4"/>
      <c r="F1" s="4"/>
      <c r="G1" s="4"/>
      <c r="H1" s="4"/>
      <c r="I1" s="4"/>
      <c r="J1" s="4"/>
    </row>
    <row r="2" spans="1:10" ht="15" customHeight="1" x14ac:dyDescent="0.2">
      <c r="A2" s="9"/>
      <c r="B2" s="23"/>
      <c r="C2" s="23"/>
      <c r="D2" s="23"/>
      <c r="E2" s="23"/>
      <c r="F2" s="23"/>
      <c r="G2" s="23"/>
      <c r="H2" s="23"/>
      <c r="I2" s="23"/>
      <c r="J2" s="23"/>
    </row>
    <row r="3" spans="1:10" ht="15" customHeight="1" x14ac:dyDescent="0.2">
      <c r="A3" s="6"/>
      <c r="B3" s="70" t="s">
        <v>0</v>
      </c>
      <c r="C3" s="74"/>
      <c r="D3" s="75"/>
      <c r="E3" s="70" t="s">
        <v>28</v>
      </c>
      <c r="F3" s="74"/>
      <c r="G3" s="75"/>
      <c r="H3" s="70" t="s">
        <v>27</v>
      </c>
      <c r="I3" s="74"/>
      <c r="J3" s="76"/>
    </row>
    <row r="4" spans="1:10" ht="15" customHeight="1" x14ac:dyDescent="0.2">
      <c r="A4" s="6"/>
      <c r="B4" s="54" t="s">
        <v>0</v>
      </c>
      <c r="C4" s="54" t="s">
        <v>71</v>
      </c>
      <c r="D4" s="55" t="s">
        <v>72</v>
      </c>
      <c r="E4" s="54" t="s">
        <v>0</v>
      </c>
      <c r="F4" s="54" t="s">
        <v>71</v>
      </c>
      <c r="G4" s="55" t="s">
        <v>72</v>
      </c>
      <c r="H4" s="54" t="s">
        <v>0</v>
      </c>
      <c r="I4" s="54" t="s">
        <v>71</v>
      </c>
      <c r="J4" s="54" t="s">
        <v>72</v>
      </c>
    </row>
    <row r="5" spans="1:10" ht="15" customHeight="1" x14ac:dyDescent="0.2">
      <c r="A5" s="16" t="s">
        <v>0</v>
      </c>
      <c r="B5" s="21">
        <f>B6+B12+B18+B21+B25+B26+B30+B41+B46</f>
        <v>72889406</v>
      </c>
      <c r="C5" s="21">
        <f t="shared" ref="C5:J5" si="0">C6+C12+C18+C21+C25+C26+C30+C41+C46</f>
        <v>38377443</v>
      </c>
      <c r="D5" s="21">
        <f t="shared" si="0"/>
        <v>34511963</v>
      </c>
      <c r="E5" s="21">
        <f t="shared" si="0"/>
        <v>10542645</v>
      </c>
      <c r="F5" s="21">
        <f t="shared" si="0"/>
        <v>6854371</v>
      </c>
      <c r="G5" s="21">
        <f t="shared" si="0"/>
        <v>3688274</v>
      </c>
      <c r="H5" s="21">
        <f t="shared" si="0"/>
        <v>62346761</v>
      </c>
      <c r="I5" s="21">
        <f t="shared" si="0"/>
        <v>31523072</v>
      </c>
      <c r="J5" s="21">
        <f t="shared" si="0"/>
        <v>30823689</v>
      </c>
    </row>
    <row r="6" spans="1:10" ht="15" customHeight="1" x14ac:dyDescent="0.2">
      <c r="A6" s="43" t="s">
        <v>101</v>
      </c>
      <c r="B6" s="22">
        <f>SUM(B7:B11)</f>
        <v>1514191</v>
      </c>
      <c r="C6" s="22">
        <f t="shared" ref="C6:J6" si="1">SUM(C7:C11)</f>
        <v>609523</v>
      </c>
      <c r="D6" s="22">
        <f t="shared" si="1"/>
        <v>904668</v>
      </c>
      <c r="E6" s="22">
        <f t="shared" si="1"/>
        <v>155869</v>
      </c>
      <c r="F6" s="22">
        <f t="shared" si="1"/>
        <v>27322</v>
      </c>
      <c r="G6" s="22">
        <f t="shared" si="1"/>
        <v>128547</v>
      </c>
      <c r="H6" s="22">
        <f t="shared" si="1"/>
        <v>1358322</v>
      </c>
      <c r="I6" s="22">
        <f t="shared" si="1"/>
        <v>582201</v>
      </c>
      <c r="J6" s="22">
        <f t="shared" si="1"/>
        <v>776121</v>
      </c>
    </row>
    <row r="7" spans="1:10" ht="15" customHeight="1" x14ac:dyDescent="0.2">
      <c r="A7" s="44" t="s">
        <v>102</v>
      </c>
      <c r="B7" s="23">
        <v>357112</v>
      </c>
      <c r="C7" s="23">
        <v>207275</v>
      </c>
      <c r="D7" s="23">
        <v>149837</v>
      </c>
      <c r="E7" s="23">
        <v>35386</v>
      </c>
      <c r="F7" s="23">
        <v>15648</v>
      </c>
      <c r="G7" s="23">
        <v>19738</v>
      </c>
      <c r="H7" s="23">
        <v>321726</v>
      </c>
      <c r="I7" s="23">
        <v>191627</v>
      </c>
      <c r="J7" s="23">
        <v>130099</v>
      </c>
    </row>
    <row r="8" spans="1:10" ht="15" customHeight="1" x14ac:dyDescent="0.2">
      <c r="A8" s="45" t="s">
        <v>103</v>
      </c>
      <c r="B8" s="22">
        <v>268270</v>
      </c>
      <c r="C8" s="22">
        <v>103280</v>
      </c>
      <c r="D8" s="22">
        <v>164990</v>
      </c>
      <c r="E8" s="22">
        <v>11792</v>
      </c>
      <c r="F8" s="22">
        <v>2429</v>
      </c>
      <c r="G8" s="22">
        <v>9363</v>
      </c>
      <c r="H8" s="22">
        <v>256478</v>
      </c>
      <c r="I8" s="22">
        <v>100851</v>
      </c>
      <c r="J8" s="22">
        <v>155627</v>
      </c>
    </row>
    <row r="9" spans="1:10" ht="15" customHeight="1" x14ac:dyDescent="0.2">
      <c r="A9" s="44" t="s">
        <v>104</v>
      </c>
      <c r="B9" s="23">
        <v>235725</v>
      </c>
      <c r="C9" s="23">
        <v>2403</v>
      </c>
      <c r="D9" s="23">
        <v>233322</v>
      </c>
      <c r="E9" s="23">
        <v>27797</v>
      </c>
      <c r="F9" s="23" t="s">
        <v>168</v>
      </c>
      <c r="G9" s="23">
        <v>27797</v>
      </c>
      <c r="H9" s="23">
        <v>207928</v>
      </c>
      <c r="I9" s="23">
        <v>2403</v>
      </c>
      <c r="J9" s="23">
        <v>205525</v>
      </c>
    </row>
    <row r="10" spans="1:10" ht="15" customHeight="1" x14ac:dyDescent="0.2">
      <c r="A10" s="45" t="s">
        <v>7</v>
      </c>
      <c r="B10" s="22">
        <v>64905</v>
      </c>
      <c r="C10" s="22">
        <v>385</v>
      </c>
      <c r="D10" s="22">
        <v>64520</v>
      </c>
      <c r="E10" s="22">
        <v>64520</v>
      </c>
      <c r="F10" s="22" t="s">
        <v>168</v>
      </c>
      <c r="G10" s="22">
        <v>64520</v>
      </c>
      <c r="H10" s="22">
        <v>385</v>
      </c>
      <c r="I10" s="22">
        <v>385</v>
      </c>
      <c r="J10" s="22" t="s">
        <v>168</v>
      </c>
    </row>
    <row r="11" spans="1:10" ht="15" customHeight="1" x14ac:dyDescent="0.2">
      <c r="A11" s="44" t="s">
        <v>105</v>
      </c>
      <c r="B11" s="23">
        <v>588179</v>
      </c>
      <c r="C11" s="23">
        <v>296180</v>
      </c>
      <c r="D11" s="23">
        <v>291999</v>
      </c>
      <c r="E11" s="23">
        <v>16374</v>
      </c>
      <c r="F11" s="23">
        <v>9245</v>
      </c>
      <c r="G11" s="23">
        <v>7129</v>
      </c>
      <c r="H11" s="23">
        <v>571805</v>
      </c>
      <c r="I11" s="23">
        <v>286935</v>
      </c>
      <c r="J11" s="23">
        <v>284870</v>
      </c>
    </row>
    <row r="12" spans="1:10" ht="15" customHeight="1" x14ac:dyDescent="0.2">
      <c r="A12" s="43" t="s">
        <v>106</v>
      </c>
      <c r="B12" s="22">
        <f>SUM(B13:B17)</f>
        <v>3286167</v>
      </c>
      <c r="C12" s="22">
        <f t="shared" ref="C12:J12" si="2">SUM(C13:C17)</f>
        <v>1585099</v>
      </c>
      <c r="D12" s="22">
        <f t="shared" si="2"/>
        <v>1701068</v>
      </c>
      <c r="E12" s="22">
        <f t="shared" si="2"/>
        <v>190862</v>
      </c>
      <c r="F12" s="22">
        <f t="shared" si="2"/>
        <v>130531</v>
      </c>
      <c r="G12" s="22">
        <f t="shared" si="2"/>
        <v>60331</v>
      </c>
      <c r="H12" s="22">
        <f t="shared" si="2"/>
        <v>3095305</v>
      </c>
      <c r="I12" s="22">
        <f t="shared" si="2"/>
        <v>1454568</v>
      </c>
      <c r="J12" s="22">
        <f t="shared" si="2"/>
        <v>1640737</v>
      </c>
    </row>
    <row r="13" spans="1:10" ht="15" customHeight="1" x14ac:dyDescent="0.2">
      <c r="A13" s="44" t="s">
        <v>107</v>
      </c>
      <c r="B13" s="23">
        <v>2849</v>
      </c>
      <c r="C13" s="23">
        <v>2073</v>
      </c>
      <c r="D13" s="23">
        <v>776</v>
      </c>
      <c r="E13" s="23">
        <v>1771</v>
      </c>
      <c r="F13" s="23">
        <v>1630</v>
      </c>
      <c r="G13" s="23">
        <v>141</v>
      </c>
      <c r="H13" s="23">
        <v>1078</v>
      </c>
      <c r="I13" s="23">
        <v>443</v>
      </c>
      <c r="J13" s="23">
        <v>635</v>
      </c>
    </row>
    <row r="14" spans="1:10" ht="15" customHeight="1" x14ac:dyDescent="0.2">
      <c r="A14" s="45" t="s">
        <v>108</v>
      </c>
      <c r="B14" s="22">
        <v>459774</v>
      </c>
      <c r="C14" s="22">
        <v>244483</v>
      </c>
      <c r="D14" s="22">
        <v>215291</v>
      </c>
      <c r="E14" s="22">
        <v>20787</v>
      </c>
      <c r="F14" s="22">
        <v>10732</v>
      </c>
      <c r="G14" s="22">
        <v>10055</v>
      </c>
      <c r="H14" s="22">
        <v>438987</v>
      </c>
      <c r="I14" s="22">
        <v>233751</v>
      </c>
      <c r="J14" s="22">
        <v>205236</v>
      </c>
    </row>
    <row r="15" spans="1:10" ht="15" customHeight="1" x14ac:dyDescent="0.2">
      <c r="A15" s="44" t="s">
        <v>109</v>
      </c>
      <c r="B15" s="23">
        <v>234663</v>
      </c>
      <c r="C15" s="23">
        <v>115391</v>
      </c>
      <c r="D15" s="23">
        <v>119272</v>
      </c>
      <c r="E15" s="23">
        <v>23818</v>
      </c>
      <c r="F15" s="23">
        <v>4520</v>
      </c>
      <c r="G15" s="23">
        <v>19298</v>
      </c>
      <c r="H15" s="23">
        <v>210845</v>
      </c>
      <c r="I15" s="23">
        <v>110871</v>
      </c>
      <c r="J15" s="23">
        <v>99974</v>
      </c>
    </row>
    <row r="16" spans="1:10" ht="15" customHeight="1" x14ac:dyDescent="0.2">
      <c r="A16" s="45" t="s">
        <v>110</v>
      </c>
      <c r="B16" s="22">
        <v>1726155</v>
      </c>
      <c r="C16" s="22">
        <v>837115</v>
      </c>
      <c r="D16" s="22">
        <v>889040</v>
      </c>
      <c r="E16" s="22">
        <v>96646</v>
      </c>
      <c r="F16" s="22">
        <v>74540</v>
      </c>
      <c r="G16" s="22">
        <v>22106</v>
      </c>
      <c r="H16" s="22">
        <v>1629509</v>
      </c>
      <c r="I16" s="22">
        <v>762575</v>
      </c>
      <c r="J16" s="22">
        <v>866934</v>
      </c>
    </row>
    <row r="17" spans="1:10" ht="15" customHeight="1" x14ac:dyDescent="0.2">
      <c r="A17" s="44" t="s">
        <v>111</v>
      </c>
      <c r="B17" s="23">
        <v>862726</v>
      </c>
      <c r="C17" s="23">
        <v>386037</v>
      </c>
      <c r="D17" s="23">
        <v>476689</v>
      </c>
      <c r="E17" s="23">
        <v>47840</v>
      </c>
      <c r="F17" s="23">
        <v>39109</v>
      </c>
      <c r="G17" s="23">
        <v>8731</v>
      </c>
      <c r="H17" s="23">
        <v>814886</v>
      </c>
      <c r="I17" s="23">
        <v>346928</v>
      </c>
      <c r="J17" s="23">
        <v>467958</v>
      </c>
    </row>
    <row r="18" spans="1:10" ht="15" customHeight="1" x14ac:dyDescent="0.2">
      <c r="A18" s="43" t="s">
        <v>112</v>
      </c>
      <c r="B18" s="22">
        <f>B19+B20</f>
        <v>1020686</v>
      </c>
      <c r="C18" s="22">
        <f t="shared" ref="C18:J18" si="3">C19+C20</f>
        <v>541861</v>
      </c>
      <c r="D18" s="22">
        <f t="shared" si="3"/>
        <v>478825</v>
      </c>
      <c r="E18" s="22">
        <f t="shared" si="3"/>
        <v>71030</v>
      </c>
      <c r="F18" s="22">
        <f t="shared" si="3"/>
        <v>56181</v>
      </c>
      <c r="G18" s="22">
        <f t="shared" si="3"/>
        <v>14849</v>
      </c>
      <c r="H18" s="22">
        <f t="shared" si="3"/>
        <v>949656</v>
      </c>
      <c r="I18" s="22">
        <f t="shared" si="3"/>
        <v>485680</v>
      </c>
      <c r="J18" s="22">
        <f t="shared" si="3"/>
        <v>463976</v>
      </c>
    </row>
    <row r="19" spans="1:10" ht="15" customHeight="1" x14ac:dyDescent="0.2">
      <c r="A19" s="44" t="s">
        <v>113</v>
      </c>
      <c r="B19" s="23">
        <v>89697</v>
      </c>
      <c r="C19" s="23">
        <v>59692</v>
      </c>
      <c r="D19" s="23">
        <v>30005</v>
      </c>
      <c r="E19" s="23">
        <v>15189</v>
      </c>
      <c r="F19" s="23">
        <v>10593</v>
      </c>
      <c r="G19" s="23">
        <v>4596</v>
      </c>
      <c r="H19" s="23">
        <v>74508</v>
      </c>
      <c r="I19" s="23">
        <v>49099</v>
      </c>
      <c r="J19" s="23">
        <v>25409</v>
      </c>
    </row>
    <row r="20" spans="1:10" ht="15" customHeight="1" x14ac:dyDescent="0.2">
      <c r="A20" s="45" t="s">
        <v>114</v>
      </c>
      <c r="B20" s="22">
        <v>930989</v>
      </c>
      <c r="C20" s="22">
        <v>482169</v>
      </c>
      <c r="D20" s="22">
        <v>448820</v>
      </c>
      <c r="E20" s="22">
        <v>55841</v>
      </c>
      <c r="F20" s="22">
        <v>45588</v>
      </c>
      <c r="G20" s="22">
        <v>10253</v>
      </c>
      <c r="H20" s="22">
        <v>875148</v>
      </c>
      <c r="I20" s="22">
        <v>436581</v>
      </c>
      <c r="J20" s="22">
        <v>438567</v>
      </c>
    </row>
    <row r="21" spans="1:10" ht="15" customHeight="1" x14ac:dyDescent="0.2">
      <c r="A21" s="46" t="s">
        <v>115</v>
      </c>
      <c r="B21" s="23">
        <f>SUM(B22:B24)</f>
        <v>1010940</v>
      </c>
      <c r="C21" s="23">
        <f t="shared" ref="C21:J21" si="4">SUM(C22:C24)</f>
        <v>532589</v>
      </c>
      <c r="D21" s="23">
        <f t="shared" si="4"/>
        <v>478351</v>
      </c>
      <c r="E21" s="23">
        <f t="shared" si="4"/>
        <v>102456</v>
      </c>
      <c r="F21" s="23">
        <f t="shared" si="4"/>
        <v>69417</v>
      </c>
      <c r="G21" s="23">
        <f t="shared" si="4"/>
        <v>33039</v>
      </c>
      <c r="H21" s="23">
        <f t="shared" si="4"/>
        <v>908484</v>
      </c>
      <c r="I21" s="23">
        <f t="shared" si="4"/>
        <v>463172</v>
      </c>
      <c r="J21" s="23">
        <f t="shared" si="4"/>
        <v>445312</v>
      </c>
    </row>
    <row r="22" spans="1:10" ht="15" customHeight="1" x14ac:dyDescent="0.2">
      <c r="A22" s="45" t="s">
        <v>116</v>
      </c>
      <c r="B22" s="22">
        <v>8831</v>
      </c>
      <c r="C22" s="22">
        <v>521</v>
      </c>
      <c r="D22" s="22">
        <v>8310</v>
      </c>
      <c r="E22" s="22">
        <v>7505</v>
      </c>
      <c r="F22" s="22">
        <v>44</v>
      </c>
      <c r="G22" s="22">
        <v>7461</v>
      </c>
      <c r="H22" s="22">
        <v>1326</v>
      </c>
      <c r="I22" s="22">
        <v>477</v>
      </c>
      <c r="J22" s="22">
        <v>849</v>
      </c>
    </row>
    <row r="23" spans="1:10" ht="15" customHeight="1" x14ac:dyDescent="0.2">
      <c r="A23" s="44" t="s">
        <v>117</v>
      </c>
      <c r="B23" s="23">
        <v>162641</v>
      </c>
      <c r="C23" s="23">
        <v>71494</v>
      </c>
      <c r="D23" s="23">
        <v>91147</v>
      </c>
      <c r="E23" s="23">
        <v>6194</v>
      </c>
      <c r="F23" s="23">
        <v>5820</v>
      </c>
      <c r="G23" s="23">
        <v>374</v>
      </c>
      <c r="H23" s="23">
        <v>156447</v>
      </c>
      <c r="I23" s="23">
        <v>65674</v>
      </c>
      <c r="J23" s="23">
        <v>90773</v>
      </c>
    </row>
    <row r="24" spans="1:10" ht="15" customHeight="1" x14ac:dyDescent="0.2">
      <c r="A24" s="45" t="s">
        <v>118</v>
      </c>
      <c r="B24" s="22">
        <v>839468</v>
      </c>
      <c r="C24" s="22">
        <v>460574</v>
      </c>
      <c r="D24" s="22">
        <v>378894</v>
      </c>
      <c r="E24" s="22">
        <v>88757</v>
      </c>
      <c r="F24" s="22">
        <v>63553</v>
      </c>
      <c r="G24" s="22">
        <v>25204</v>
      </c>
      <c r="H24" s="22">
        <v>750711</v>
      </c>
      <c r="I24" s="22">
        <v>397021</v>
      </c>
      <c r="J24" s="22">
        <v>353690</v>
      </c>
    </row>
    <row r="25" spans="1:10" ht="15" customHeight="1" x14ac:dyDescent="0.2">
      <c r="A25" s="47" t="s">
        <v>119</v>
      </c>
      <c r="B25" s="23">
        <v>8138854</v>
      </c>
      <c r="C25" s="23">
        <v>3915246</v>
      </c>
      <c r="D25" s="23">
        <v>4223608</v>
      </c>
      <c r="E25" s="23">
        <v>469530</v>
      </c>
      <c r="F25" s="23">
        <v>258861</v>
      </c>
      <c r="G25" s="23">
        <v>210669</v>
      </c>
      <c r="H25" s="23">
        <v>7669324</v>
      </c>
      <c r="I25" s="23">
        <v>3656385</v>
      </c>
      <c r="J25" s="23">
        <v>4012939</v>
      </c>
    </row>
    <row r="26" spans="1:10" ht="15" customHeight="1" x14ac:dyDescent="0.2">
      <c r="A26" s="43" t="s">
        <v>120</v>
      </c>
      <c r="B26" s="22">
        <f>SUM(B27:B29)</f>
        <v>8852713</v>
      </c>
      <c r="C26" s="22">
        <f t="shared" ref="C26:J26" si="5">SUM(C27:C29)</f>
        <v>6535654</v>
      </c>
      <c r="D26" s="22">
        <f t="shared" si="5"/>
        <v>2317059</v>
      </c>
      <c r="E26" s="22">
        <f t="shared" si="5"/>
        <v>771956</v>
      </c>
      <c r="F26" s="22">
        <f t="shared" si="5"/>
        <v>643313</v>
      </c>
      <c r="G26" s="22">
        <f t="shared" si="5"/>
        <v>128643</v>
      </c>
      <c r="H26" s="22">
        <f t="shared" si="5"/>
        <v>8080757</v>
      </c>
      <c r="I26" s="22">
        <f t="shared" si="5"/>
        <v>5892341</v>
      </c>
      <c r="J26" s="22">
        <f t="shared" si="5"/>
        <v>2188416</v>
      </c>
    </row>
    <row r="27" spans="1:10" ht="15" customHeight="1" x14ac:dyDescent="0.2">
      <c r="A27" s="44" t="s">
        <v>121</v>
      </c>
      <c r="B27" s="23">
        <v>70573</v>
      </c>
      <c r="C27" s="23">
        <v>14165</v>
      </c>
      <c r="D27" s="23">
        <v>56408</v>
      </c>
      <c r="E27" s="23">
        <v>53693</v>
      </c>
      <c r="F27" s="23">
        <v>640</v>
      </c>
      <c r="G27" s="23">
        <v>53053</v>
      </c>
      <c r="H27" s="23">
        <v>16880</v>
      </c>
      <c r="I27" s="23">
        <v>13525</v>
      </c>
      <c r="J27" s="23">
        <v>3355</v>
      </c>
    </row>
    <row r="28" spans="1:10" ht="15" customHeight="1" x14ac:dyDescent="0.2">
      <c r="A28" s="45" t="s">
        <v>122</v>
      </c>
      <c r="B28" s="22">
        <v>572917</v>
      </c>
      <c r="C28" s="22">
        <v>381529</v>
      </c>
      <c r="D28" s="22">
        <v>191388</v>
      </c>
      <c r="E28" s="22">
        <v>179102</v>
      </c>
      <c r="F28" s="22">
        <v>168617</v>
      </c>
      <c r="G28" s="22">
        <v>10485</v>
      </c>
      <c r="H28" s="22">
        <v>393815</v>
      </c>
      <c r="I28" s="22">
        <v>212912</v>
      </c>
      <c r="J28" s="22">
        <v>180903</v>
      </c>
    </row>
    <row r="29" spans="1:10" ht="15" customHeight="1" x14ac:dyDescent="0.2">
      <c r="A29" s="44" t="s">
        <v>123</v>
      </c>
      <c r="B29" s="23">
        <v>8209223</v>
      </c>
      <c r="C29" s="23">
        <v>6139960</v>
      </c>
      <c r="D29" s="23">
        <v>2069263</v>
      </c>
      <c r="E29" s="23">
        <v>539161</v>
      </c>
      <c r="F29" s="23">
        <v>474056</v>
      </c>
      <c r="G29" s="23">
        <v>65105</v>
      </c>
      <c r="H29" s="23">
        <v>7670062</v>
      </c>
      <c r="I29" s="23">
        <v>5665904</v>
      </c>
      <c r="J29" s="23">
        <v>2004158</v>
      </c>
    </row>
    <row r="30" spans="1:10" ht="15" customHeight="1" x14ac:dyDescent="0.2">
      <c r="A30" s="48" t="s">
        <v>124</v>
      </c>
      <c r="B30" s="22">
        <f>SUM(B31:B40)</f>
        <v>15309574</v>
      </c>
      <c r="C30" s="22">
        <f t="shared" ref="C30:J30" si="6">SUM(C31:C40)</f>
        <v>8343190</v>
      </c>
      <c r="D30" s="22">
        <f t="shared" si="6"/>
        <v>6966384</v>
      </c>
      <c r="E30" s="22">
        <f t="shared" si="6"/>
        <v>2234871</v>
      </c>
      <c r="F30" s="22">
        <f t="shared" si="6"/>
        <v>1983427</v>
      </c>
      <c r="G30" s="22">
        <f t="shared" si="6"/>
        <v>251444</v>
      </c>
      <c r="H30" s="22">
        <f t="shared" si="6"/>
        <v>13074703</v>
      </c>
      <c r="I30" s="22">
        <f t="shared" si="6"/>
        <v>6359763</v>
      </c>
      <c r="J30" s="22">
        <f t="shared" si="6"/>
        <v>6714940</v>
      </c>
    </row>
    <row r="31" spans="1:10" ht="15" customHeight="1" x14ac:dyDescent="0.2">
      <c r="A31" s="44" t="s">
        <v>125</v>
      </c>
      <c r="B31" s="23">
        <v>2227332</v>
      </c>
      <c r="C31" s="23">
        <v>406615</v>
      </c>
      <c r="D31" s="23">
        <v>1820717</v>
      </c>
      <c r="E31" s="23">
        <v>20640</v>
      </c>
      <c r="F31" s="23">
        <v>18774</v>
      </c>
      <c r="G31" s="23">
        <v>1866</v>
      </c>
      <c r="H31" s="23">
        <v>2206692</v>
      </c>
      <c r="I31" s="23">
        <v>387841</v>
      </c>
      <c r="J31" s="23">
        <v>1818851</v>
      </c>
    </row>
    <row r="32" spans="1:10" ht="15" customHeight="1" x14ac:dyDescent="0.2">
      <c r="A32" s="45" t="s">
        <v>170</v>
      </c>
      <c r="B32" s="22">
        <v>81218</v>
      </c>
      <c r="C32" s="22">
        <v>38761</v>
      </c>
      <c r="D32" s="22">
        <v>42457</v>
      </c>
      <c r="E32" s="22">
        <v>1684</v>
      </c>
      <c r="F32" s="22">
        <v>1684</v>
      </c>
      <c r="G32" s="22"/>
      <c r="H32" s="22">
        <v>79534</v>
      </c>
      <c r="I32" s="22">
        <v>37077</v>
      </c>
      <c r="J32" s="22">
        <v>42457</v>
      </c>
    </row>
    <row r="33" spans="1:10" ht="15" customHeight="1" x14ac:dyDescent="0.2">
      <c r="A33" s="44" t="s">
        <v>126</v>
      </c>
      <c r="B33" s="23">
        <v>1879468</v>
      </c>
      <c r="C33" s="23">
        <v>820627</v>
      </c>
      <c r="D33" s="23">
        <v>1058841</v>
      </c>
      <c r="E33" s="23">
        <v>149448</v>
      </c>
      <c r="F33" s="23">
        <v>139848</v>
      </c>
      <c r="G33" s="23">
        <v>9600</v>
      </c>
      <c r="H33" s="23">
        <v>1730020</v>
      </c>
      <c r="I33" s="23">
        <v>680779</v>
      </c>
      <c r="J33" s="23">
        <v>1049241</v>
      </c>
    </row>
    <row r="34" spans="1:10" ht="15" customHeight="1" x14ac:dyDescent="0.2">
      <c r="A34" s="45" t="s">
        <v>127</v>
      </c>
      <c r="B34" s="22">
        <v>2777625</v>
      </c>
      <c r="C34" s="22">
        <v>2136555</v>
      </c>
      <c r="D34" s="22">
        <v>641070</v>
      </c>
      <c r="E34" s="22">
        <v>419912</v>
      </c>
      <c r="F34" s="22">
        <v>378345</v>
      </c>
      <c r="G34" s="22">
        <v>41567</v>
      </c>
      <c r="H34" s="22">
        <v>2357713</v>
      </c>
      <c r="I34" s="22">
        <v>1758210</v>
      </c>
      <c r="J34" s="22">
        <v>599503</v>
      </c>
    </row>
    <row r="35" spans="1:10" ht="15" customHeight="1" x14ac:dyDescent="0.2">
      <c r="A35" s="44" t="s">
        <v>128</v>
      </c>
      <c r="B35" s="23">
        <v>891070</v>
      </c>
      <c r="C35" s="23">
        <v>444687</v>
      </c>
      <c r="D35" s="23">
        <v>446383</v>
      </c>
      <c r="E35" s="23">
        <v>72213</v>
      </c>
      <c r="F35" s="23">
        <v>38424</v>
      </c>
      <c r="G35" s="23">
        <v>33789</v>
      </c>
      <c r="H35" s="23">
        <v>818857</v>
      </c>
      <c r="I35" s="23">
        <v>406263</v>
      </c>
      <c r="J35" s="23">
        <v>412594</v>
      </c>
    </row>
    <row r="36" spans="1:10" ht="15" customHeight="1" x14ac:dyDescent="0.2">
      <c r="A36" s="45" t="s">
        <v>129</v>
      </c>
      <c r="B36" s="22">
        <v>1077656</v>
      </c>
      <c r="C36" s="22">
        <v>484143</v>
      </c>
      <c r="D36" s="22">
        <v>593513</v>
      </c>
      <c r="E36" s="22">
        <v>51090</v>
      </c>
      <c r="F36" s="22">
        <v>46416</v>
      </c>
      <c r="G36" s="22">
        <v>4674</v>
      </c>
      <c r="H36" s="22">
        <v>1026566</v>
      </c>
      <c r="I36" s="22">
        <v>437727</v>
      </c>
      <c r="J36" s="22">
        <v>588839</v>
      </c>
    </row>
    <row r="37" spans="1:10" ht="15" customHeight="1" x14ac:dyDescent="0.2">
      <c r="A37" s="44" t="s">
        <v>130</v>
      </c>
      <c r="B37" s="23">
        <v>698378</v>
      </c>
      <c r="C37" s="23">
        <v>417025</v>
      </c>
      <c r="D37" s="23">
        <v>281353</v>
      </c>
      <c r="E37" s="23">
        <v>66308</v>
      </c>
      <c r="F37" s="23">
        <v>33514</v>
      </c>
      <c r="G37" s="23">
        <v>32794</v>
      </c>
      <c r="H37" s="23">
        <v>632070</v>
      </c>
      <c r="I37" s="23">
        <v>383511</v>
      </c>
      <c r="J37" s="23">
        <v>248559</v>
      </c>
    </row>
    <row r="38" spans="1:10" ht="15" customHeight="1" x14ac:dyDescent="0.2">
      <c r="A38" s="45" t="s">
        <v>131</v>
      </c>
      <c r="B38" s="22">
        <v>4479784</v>
      </c>
      <c r="C38" s="22">
        <v>3034174</v>
      </c>
      <c r="D38" s="22">
        <v>1445610</v>
      </c>
      <c r="E38" s="22">
        <v>1380032</v>
      </c>
      <c r="F38" s="22">
        <v>1280517</v>
      </c>
      <c r="G38" s="22">
        <v>99515</v>
      </c>
      <c r="H38" s="22">
        <v>3099752</v>
      </c>
      <c r="I38" s="22">
        <v>1753657</v>
      </c>
      <c r="J38" s="22">
        <v>1346095</v>
      </c>
    </row>
    <row r="39" spans="1:10" ht="15" customHeight="1" x14ac:dyDescent="0.2">
      <c r="A39" s="44" t="s">
        <v>171</v>
      </c>
      <c r="B39" s="23">
        <v>310461</v>
      </c>
      <c r="C39" s="23">
        <v>93906</v>
      </c>
      <c r="D39" s="23">
        <v>216555</v>
      </c>
      <c r="E39" s="23">
        <v>21893</v>
      </c>
      <c r="F39" s="23">
        <v>18616</v>
      </c>
      <c r="G39" s="23">
        <v>3277</v>
      </c>
      <c r="H39" s="23">
        <v>288568</v>
      </c>
      <c r="I39" s="23">
        <v>75290</v>
      </c>
      <c r="J39" s="23">
        <v>213278</v>
      </c>
    </row>
    <row r="40" spans="1:10" ht="15" customHeight="1" x14ac:dyDescent="0.2">
      <c r="A40" s="45" t="s">
        <v>132</v>
      </c>
      <c r="B40" s="22">
        <v>886582</v>
      </c>
      <c r="C40" s="22">
        <v>466697</v>
      </c>
      <c r="D40" s="22">
        <v>419885</v>
      </c>
      <c r="E40" s="22">
        <v>51651</v>
      </c>
      <c r="F40" s="22">
        <v>27289</v>
      </c>
      <c r="G40" s="22">
        <v>24362</v>
      </c>
      <c r="H40" s="22">
        <v>834931</v>
      </c>
      <c r="I40" s="22">
        <v>439408</v>
      </c>
      <c r="J40" s="22">
        <v>395523</v>
      </c>
    </row>
    <row r="41" spans="1:10" ht="15" customHeight="1" x14ac:dyDescent="0.2">
      <c r="A41" s="49" t="s">
        <v>133</v>
      </c>
      <c r="B41" s="23">
        <f>SUM(B42:B45)</f>
        <v>15349676</v>
      </c>
      <c r="C41" s="23">
        <f t="shared" ref="C41:J41" si="7">SUM(C42:C45)</f>
        <v>7053708</v>
      </c>
      <c r="D41" s="23">
        <f t="shared" si="7"/>
        <v>8295968</v>
      </c>
      <c r="E41" s="23">
        <f t="shared" si="7"/>
        <v>1768090</v>
      </c>
      <c r="F41" s="23">
        <f t="shared" si="7"/>
        <v>1273846</v>
      </c>
      <c r="G41" s="23">
        <f t="shared" si="7"/>
        <v>494244</v>
      </c>
      <c r="H41" s="23">
        <f t="shared" si="7"/>
        <v>13581586</v>
      </c>
      <c r="I41" s="23">
        <f t="shared" si="7"/>
        <v>5779862</v>
      </c>
      <c r="J41" s="23">
        <f t="shared" si="7"/>
        <v>7801724</v>
      </c>
    </row>
    <row r="42" spans="1:10" ht="15" customHeight="1" x14ac:dyDescent="0.2">
      <c r="A42" s="45" t="s">
        <v>134</v>
      </c>
      <c r="B42" s="22">
        <v>1261846</v>
      </c>
      <c r="C42" s="22">
        <v>664521</v>
      </c>
      <c r="D42" s="22">
        <v>597325</v>
      </c>
      <c r="E42" s="22">
        <v>64793</v>
      </c>
      <c r="F42" s="22">
        <v>46652</v>
      </c>
      <c r="G42" s="22">
        <v>18141</v>
      </c>
      <c r="H42" s="22">
        <v>1197053</v>
      </c>
      <c r="I42" s="22">
        <v>617869</v>
      </c>
      <c r="J42" s="22">
        <v>579184</v>
      </c>
    </row>
    <row r="43" spans="1:10" ht="15" customHeight="1" x14ac:dyDescent="0.2">
      <c r="A43" s="44" t="s">
        <v>135</v>
      </c>
      <c r="B43" s="23">
        <v>2583142</v>
      </c>
      <c r="C43" s="23">
        <v>1360688</v>
      </c>
      <c r="D43" s="23">
        <v>1222454</v>
      </c>
      <c r="E43" s="23">
        <v>145931</v>
      </c>
      <c r="F43" s="23">
        <v>53126</v>
      </c>
      <c r="G43" s="23">
        <v>92805</v>
      </c>
      <c r="H43" s="23">
        <v>2437211</v>
      </c>
      <c r="I43" s="23">
        <v>1307562</v>
      </c>
      <c r="J43" s="23">
        <v>1129649</v>
      </c>
    </row>
    <row r="44" spans="1:10" ht="15" customHeight="1" x14ac:dyDescent="0.2">
      <c r="A44" s="45" t="s">
        <v>136</v>
      </c>
      <c r="B44" s="22">
        <v>4308420</v>
      </c>
      <c r="C44" s="22">
        <v>1841207</v>
      </c>
      <c r="D44" s="22">
        <v>2467213</v>
      </c>
      <c r="E44" s="22">
        <v>550682</v>
      </c>
      <c r="F44" s="22">
        <v>441658</v>
      </c>
      <c r="G44" s="22">
        <v>109024</v>
      </c>
      <c r="H44" s="22">
        <v>3757738</v>
      </c>
      <c r="I44" s="22">
        <v>1399549</v>
      </c>
      <c r="J44" s="22">
        <v>2358189</v>
      </c>
    </row>
    <row r="45" spans="1:10" ht="15" customHeight="1" x14ac:dyDescent="0.2">
      <c r="A45" s="44" t="s">
        <v>137</v>
      </c>
      <c r="B45" s="23">
        <v>7196268</v>
      </c>
      <c r="C45" s="23">
        <v>3187292</v>
      </c>
      <c r="D45" s="23">
        <v>4008976</v>
      </c>
      <c r="E45" s="23">
        <v>1006684</v>
      </c>
      <c r="F45" s="23">
        <v>732410</v>
      </c>
      <c r="G45" s="23">
        <v>274274</v>
      </c>
      <c r="H45" s="23">
        <v>6189584</v>
      </c>
      <c r="I45" s="23">
        <v>2454882</v>
      </c>
      <c r="J45" s="23">
        <v>3734702</v>
      </c>
    </row>
    <row r="46" spans="1:10" ht="15" customHeight="1" x14ac:dyDescent="0.2">
      <c r="A46" s="48" t="s">
        <v>138</v>
      </c>
      <c r="B46" s="22">
        <f>SUM(B47:B49)</f>
        <v>18406605</v>
      </c>
      <c r="C46" s="22">
        <f t="shared" ref="C46:J46" si="8">SUM(C47:C49)</f>
        <v>9260573</v>
      </c>
      <c r="D46" s="22">
        <f t="shared" si="8"/>
        <v>9146032</v>
      </c>
      <c r="E46" s="22">
        <f t="shared" si="8"/>
        <v>4777981</v>
      </c>
      <c r="F46" s="22">
        <f t="shared" si="8"/>
        <v>2411473</v>
      </c>
      <c r="G46" s="22">
        <f t="shared" si="8"/>
        <v>2366508</v>
      </c>
      <c r="H46" s="22">
        <f t="shared" si="8"/>
        <v>13628624</v>
      </c>
      <c r="I46" s="22">
        <f t="shared" si="8"/>
        <v>6849100</v>
      </c>
      <c r="J46" s="22">
        <f t="shared" si="8"/>
        <v>6779524</v>
      </c>
    </row>
    <row r="47" spans="1:10" ht="15" customHeight="1" x14ac:dyDescent="0.2">
      <c r="A47" s="44" t="s">
        <v>139</v>
      </c>
      <c r="B47" s="23">
        <v>2608314</v>
      </c>
      <c r="C47" s="23">
        <v>1445365</v>
      </c>
      <c r="D47" s="23">
        <v>1162949</v>
      </c>
      <c r="E47" s="23">
        <v>128362</v>
      </c>
      <c r="F47" s="23">
        <v>63763</v>
      </c>
      <c r="G47" s="23">
        <v>64599</v>
      </c>
      <c r="H47" s="23">
        <v>2479952</v>
      </c>
      <c r="I47" s="23">
        <v>1381602</v>
      </c>
      <c r="J47" s="23">
        <v>1098350</v>
      </c>
    </row>
    <row r="48" spans="1:10" ht="15" customHeight="1" x14ac:dyDescent="0.2">
      <c r="A48" s="45" t="s">
        <v>140</v>
      </c>
      <c r="B48" s="22">
        <v>4686889</v>
      </c>
      <c r="C48" s="22">
        <v>2333838</v>
      </c>
      <c r="D48" s="22">
        <v>2353051</v>
      </c>
      <c r="E48" s="22">
        <v>4008764</v>
      </c>
      <c r="F48" s="22">
        <v>2003786</v>
      </c>
      <c r="G48" s="22">
        <v>2004978</v>
      </c>
      <c r="H48" s="22">
        <v>678125</v>
      </c>
      <c r="I48" s="22">
        <v>330052</v>
      </c>
      <c r="J48" s="22">
        <v>348073</v>
      </c>
    </row>
    <row r="49" spans="1:10" ht="15" customHeight="1" x14ac:dyDescent="0.2">
      <c r="A49" s="44" t="s">
        <v>141</v>
      </c>
      <c r="B49" s="23">
        <v>11111402</v>
      </c>
      <c r="C49" s="23">
        <v>5481370</v>
      </c>
      <c r="D49" s="23">
        <v>5630032</v>
      </c>
      <c r="E49" s="23">
        <v>640855</v>
      </c>
      <c r="F49" s="23">
        <v>343924</v>
      </c>
      <c r="G49" s="23">
        <v>296931</v>
      </c>
      <c r="H49" s="23">
        <v>10470547</v>
      </c>
      <c r="I49" s="23">
        <v>5137446</v>
      </c>
      <c r="J49" s="23">
        <v>5333101</v>
      </c>
    </row>
    <row r="50" spans="1:10" ht="12.75" x14ac:dyDescent="0.2">
      <c r="A50" s="12" t="s">
        <v>100</v>
      </c>
      <c r="B50" s="3"/>
      <c r="C50" s="3"/>
      <c r="D50" s="3"/>
      <c r="E50" s="3"/>
      <c r="F50" s="3"/>
      <c r="G50" s="1"/>
      <c r="H50" s="1"/>
      <c r="I50" s="1"/>
      <c r="J50" s="1"/>
    </row>
    <row r="51" spans="1:10" ht="12.75" x14ac:dyDescent="0.2">
      <c r="A51" s="12" t="s">
        <v>26</v>
      </c>
      <c r="B51" s="3"/>
      <c r="C51" s="3"/>
      <c r="D51" s="3"/>
      <c r="E51" s="3"/>
      <c r="F51" s="3"/>
      <c r="G51" s="3"/>
      <c r="H51" s="3"/>
      <c r="I51" s="3"/>
      <c r="J51" s="3"/>
    </row>
  </sheetData>
  <mergeCells count="3">
    <mergeCell ref="B3:D3"/>
    <mergeCell ref="E3:G3"/>
    <mergeCell ref="H3:J3"/>
  </mergeCells>
  <pageMargins left="0.39370078740157477" right="0.39370078740157477" top="0.59055118110236215" bottom="0.59055118110236215" header="0" footer="0"/>
  <pageSetup paperSize="9" scale="6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J18"/>
  <sheetViews>
    <sheetView zoomScaleNormal="100" workbookViewId="0"/>
  </sheetViews>
  <sheetFormatPr baseColWidth="10" defaultColWidth="11.42578125" defaultRowHeight="15" customHeight="1" x14ac:dyDescent="0.2"/>
  <cols>
    <col min="1" max="1" width="20.42578125" customWidth="1"/>
    <col min="2" max="2" width="10.140625" customWidth="1"/>
    <col min="3" max="3" width="10.28515625" bestFit="1" customWidth="1"/>
    <col min="4" max="4" width="12.28515625" customWidth="1"/>
    <col min="5" max="5" width="10.42578125" customWidth="1"/>
    <col min="6" max="6" width="10.28515625" bestFit="1" customWidth="1"/>
    <col min="7" max="7" width="12.28515625" customWidth="1"/>
    <col min="8" max="8" width="10" customWidth="1"/>
    <col min="9" max="9" width="10.28515625" bestFit="1" customWidth="1"/>
    <col min="10" max="10" width="12.28515625" customWidth="1"/>
  </cols>
  <sheetData>
    <row r="1" spans="1:10" ht="15.75" customHeight="1" x14ac:dyDescent="0.25">
      <c r="A1" s="77" t="s">
        <v>165</v>
      </c>
      <c r="B1" s="4"/>
    </row>
    <row r="2" spans="1:10" ht="15" customHeight="1" x14ac:dyDescent="0.2">
      <c r="A2" s="4"/>
      <c r="B2" s="4"/>
    </row>
    <row r="3" spans="1:10" ht="15" customHeight="1" x14ac:dyDescent="0.2">
      <c r="A3" s="6"/>
      <c r="B3" s="70" t="s">
        <v>0</v>
      </c>
      <c r="C3" s="74"/>
      <c r="D3" s="75"/>
      <c r="E3" s="70" t="s">
        <v>28</v>
      </c>
      <c r="F3" s="74"/>
      <c r="G3" s="75"/>
      <c r="H3" s="70" t="s">
        <v>27</v>
      </c>
      <c r="I3" s="74"/>
      <c r="J3" s="76"/>
    </row>
    <row r="4" spans="1:10" ht="15" customHeight="1" x14ac:dyDescent="0.2">
      <c r="A4" s="6"/>
      <c r="B4" s="54" t="s">
        <v>0</v>
      </c>
      <c r="C4" s="54" t="s">
        <v>46</v>
      </c>
      <c r="D4" s="55" t="s">
        <v>47</v>
      </c>
      <c r="E4" s="54" t="s">
        <v>0</v>
      </c>
      <c r="F4" s="54" t="s">
        <v>46</v>
      </c>
      <c r="G4" s="55" t="s">
        <v>47</v>
      </c>
      <c r="H4" s="54" t="s">
        <v>0</v>
      </c>
      <c r="I4" s="54" t="s">
        <v>46</v>
      </c>
      <c r="J4" s="54" t="s">
        <v>47</v>
      </c>
    </row>
    <row r="5" spans="1:10" ht="15" customHeight="1" x14ac:dyDescent="0.2">
      <c r="A5" s="50" t="s">
        <v>143</v>
      </c>
      <c r="B5" s="28">
        <v>388159</v>
      </c>
      <c r="C5" s="28">
        <v>263251</v>
      </c>
      <c r="D5" s="28">
        <v>124908</v>
      </c>
      <c r="E5" s="28">
        <v>66146</v>
      </c>
      <c r="F5" s="28">
        <v>27588</v>
      </c>
      <c r="G5" s="28">
        <v>38558</v>
      </c>
      <c r="H5" s="28">
        <v>322013</v>
      </c>
      <c r="I5" s="28">
        <v>235663</v>
      </c>
      <c r="J5" s="28">
        <v>86350</v>
      </c>
    </row>
    <row r="6" spans="1:10" ht="15" customHeight="1" x14ac:dyDescent="0.2">
      <c r="A6" s="44" t="s">
        <v>1</v>
      </c>
      <c r="B6" s="23">
        <v>364105</v>
      </c>
      <c r="C6" s="23">
        <v>243371</v>
      </c>
      <c r="D6" s="23">
        <v>120734</v>
      </c>
      <c r="E6" s="23">
        <v>64848</v>
      </c>
      <c r="F6" s="23">
        <v>26824</v>
      </c>
      <c r="G6" s="23">
        <v>38024</v>
      </c>
      <c r="H6" s="23">
        <v>299257</v>
      </c>
      <c r="I6" s="23">
        <v>216547</v>
      </c>
      <c r="J6" s="23">
        <v>82710</v>
      </c>
    </row>
    <row r="7" spans="1:10" ht="15" customHeight="1" x14ac:dyDescent="0.2">
      <c r="A7" s="45" t="s">
        <v>3</v>
      </c>
      <c r="B7" s="22">
        <v>19436</v>
      </c>
      <c r="C7" s="22">
        <v>15509</v>
      </c>
      <c r="D7" s="22">
        <v>3927</v>
      </c>
      <c r="E7" s="51">
        <v>309</v>
      </c>
      <c r="F7" s="51">
        <v>15</v>
      </c>
      <c r="G7" s="51">
        <v>294</v>
      </c>
      <c r="H7" s="51">
        <v>19127</v>
      </c>
      <c r="I7" s="51">
        <v>15494</v>
      </c>
      <c r="J7" s="51">
        <v>3633</v>
      </c>
    </row>
    <row r="8" spans="1:10" ht="15" customHeight="1" x14ac:dyDescent="0.2">
      <c r="A8" s="44" t="s">
        <v>4</v>
      </c>
      <c r="B8" s="23">
        <v>3247</v>
      </c>
      <c r="C8" s="23">
        <v>3247</v>
      </c>
      <c r="D8" s="23">
        <v>0</v>
      </c>
      <c r="E8" s="23">
        <v>0</v>
      </c>
      <c r="F8" s="23">
        <v>0</v>
      </c>
      <c r="G8" s="23">
        <v>0</v>
      </c>
      <c r="H8" s="23">
        <v>3247</v>
      </c>
      <c r="I8" s="23">
        <v>3247</v>
      </c>
      <c r="J8" s="23">
        <v>0</v>
      </c>
    </row>
    <row r="9" spans="1:10" ht="15" customHeight="1" x14ac:dyDescent="0.2">
      <c r="A9" s="45" t="s">
        <v>144</v>
      </c>
      <c r="B9" s="22">
        <v>858</v>
      </c>
      <c r="C9" s="22">
        <v>785</v>
      </c>
      <c r="D9" s="22">
        <v>73</v>
      </c>
      <c r="E9" s="51">
        <v>682</v>
      </c>
      <c r="F9" s="51">
        <v>609</v>
      </c>
      <c r="G9" s="51">
        <v>73</v>
      </c>
      <c r="H9" s="51">
        <v>176</v>
      </c>
      <c r="I9" s="51">
        <v>176</v>
      </c>
      <c r="J9" s="51">
        <v>0</v>
      </c>
    </row>
    <row r="10" spans="1:10" ht="15" customHeight="1" x14ac:dyDescent="0.2">
      <c r="A10" s="44" t="s">
        <v>2</v>
      </c>
      <c r="B10" s="23">
        <v>203</v>
      </c>
      <c r="C10" s="23">
        <v>196</v>
      </c>
      <c r="D10" s="23">
        <v>7</v>
      </c>
      <c r="E10" s="23">
        <v>1</v>
      </c>
      <c r="F10" s="23">
        <v>1</v>
      </c>
      <c r="G10" s="23">
        <v>0</v>
      </c>
      <c r="H10" s="23">
        <v>202</v>
      </c>
      <c r="I10" s="23">
        <v>195</v>
      </c>
      <c r="J10" s="23">
        <v>7</v>
      </c>
    </row>
    <row r="11" spans="1:10" ht="15" customHeight="1" x14ac:dyDescent="0.2">
      <c r="A11" s="45" t="s">
        <v>172</v>
      </c>
      <c r="B11" s="22">
        <v>176</v>
      </c>
      <c r="C11" s="22">
        <v>53</v>
      </c>
      <c r="D11" s="22">
        <v>123</v>
      </c>
      <c r="E11" s="51">
        <v>176</v>
      </c>
      <c r="F11" s="51">
        <v>53</v>
      </c>
      <c r="G11" s="51">
        <v>123</v>
      </c>
      <c r="H11" s="51">
        <v>0</v>
      </c>
      <c r="I11" s="51">
        <v>0</v>
      </c>
      <c r="J11" s="51">
        <v>0</v>
      </c>
    </row>
    <row r="12" spans="1:10" ht="15" customHeight="1" x14ac:dyDescent="0.2">
      <c r="A12" s="44" t="s">
        <v>5</v>
      </c>
      <c r="B12" s="23">
        <v>134</v>
      </c>
      <c r="C12" s="23">
        <v>90</v>
      </c>
      <c r="D12" s="23">
        <v>44</v>
      </c>
      <c r="E12" s="23">
        <v>130</v>
      </c>
      <c r="F12" s="23">
        <v>86</v>
      </c>
      <c r="G12" s="23">
        <v>44</v>
      </c>
      <c r="H12" s="23">
        <v>4</v>
      </c>
      <c r="I12" s="23">
        <v>4</v>
      </c>
      <c r="J12" s="23">
        <v>0</v>
      </c>
    </row>
    <row r="13" spans="1:10" ht="15" customHeight="1" x14ac:dyDescent="0.2">
      <c r="A13" s="50" t="s">
        <v>142</v>
      </c>
      <c r="B13" s="28">
        <v>235764</v>
      </c>
      <c r="C13" s="28">
        <v>127364</v>
      </c>
      <c r="D13" s="69">
        <v>108400</v>
      </c>
      <c r="E13" s="69">
        <v>202993</v>
      </c>
      <c r="F13" s="69">
        <v>109080</v>
      </c>
      <c r="G13" s="69">
        <v>93913</v>
      </c>
      <c r="H13" s="69">
        <v>32771</v>
      </c>
      <c r="I13" s="69">
        <v>18284</v>
      </c>
      <c r="J13" s="69">
        <v>14487</v>
      </c>
    </row>
    <row r="14" spans="1:10" ht="15" customHeight="1" x14ac:dyDescent="0.2">
      <c r="A14" s="44" t="s">
        <v>1</v>
      </c>
      <c r="B14" s="23">
        <f t="shared" ref="B14" si="0">E14+H14</f>
        <v>218296</v>
      </c>
      <c r="C14" s="23">
        <f t="shared" ref="C14" si="1">F14+I14</f>
        <v>117799</v>
      </c>
      <c r="D14" s="23">
        <f t="shared" ref="D14" si="2">G14+J14</f>
        <v>100497</v>
      </c>
      <c r="E14" s="23">
        <f>F14+G14</f>
        <v>186733</v>
      </c>
      <c r="F14" s="23">
        <v>100049</v>
      </c>
      <c r="G14" s="23">
        <v>86684</v>
      </c>
      <c r="H14" s="23">
        <f>I14+J14</f>
        <v>31563</v>
      </c>
      <c r="I14" s="23">
        <v>17750</v>
      </c>
      <c r="J14" s="23">
        <v>13813</v>
      </c>
    </row>
    <row r="15" spans="1:10" ht="15" customHeight="1" x14ac:dyDescent="0.2">
      <c r="A15" s="45" t="s">
        <v>184</v>
      </c>
      <c r="B15" s="22">
        <f>E15+H15</f>
        <v>5971</v>
      </c>
      <c r="C15" s="22">
        <f>F15+I15</f>
        <v>3098</v>
      </c>
      <c r="D15" s="22">
        <f>G15+J15</f>
        <v>2873</v>
      </c>
      <c r="E15" s="51">
        <f>F15+G15</f>
        <v>5971</v>
      </c>
      <c r="F15" s="51">
        <v>3098</v>
      </c>
      <c r="G15" s="51">
        <v>2873</v>
      </c>
      <c r="H15" s="51">
        <v>0</v>
      </c>
      <c r="I15" s="51">
        <v>0</v>
      </c>
      <c r="J15" s="51">
        <v>0</v>
      </c>
    </row>
    <row r="16" spans="1:10" ht="15" customHeight="1" x14ac:dyDescent="0.2">
      <c r="A16" s="44" t="s">
        <v>2</v>
      </c>
      <c r="B16" s="23">
        <f t="shared" ref="B16:B17" si="3">E16+H16</f>
        <v>33</v>
      </c>
      <c r="C16" s="23">
        <f t="shared" ref="C16:C17" si="4">F16+I16</f>
        <v>1</v>
      </c>
      <c r="D16" s="23">
        <f t="shared" ref="D16:D17" si="5">G16+J16</f>
        <v>32</v>
      </c>
      <c r="E16" s="23">
        <v>33</v>
      </c>
      <c r="F16" s="23">
        <v>1</v>
      </c>
      <c r="G16" s="23">
        <v>32</v>
      </c>
      <c r="H16" s="23">
        <v>0</v>
      </c>
      <c r="I16" s="23">
        <v>0</v>
      </c>
      <c r="J16" s="23">
        <v>0</v>
      </c>
    </row>
    <row r="17" spans="1:10" ht="15" customHeight="1" x14ac:dyDescent="0.2">
      <c r="A17" s="45" t="s">
        <v>5</v>
      </c>
      <c r="B17" s="22">
        <f t="shared" si="3"/>
        <v>11464</v>
      </c>
      <c r="C17" s="22">
        <f t="shared" si="4"/>
        <v>6466</v>
      </c>
      <c r="D17" s="51">
        <f t="shared" si="5"/>
        <v>4998</v>
      </c>
      <c r="E17" s="51">
        <f>F17+G17</f>
        <v>10256</v>
      </c>
      <c r="F17" s="51">
        <v>5932</v>
      </c>
      <c r="G17" s="51">
        <v>4324</v>
      </c>
      <c r="H17" s="51">
        <f>I17+J17</f>
        <v>1208</v>
      </c>
      <c r="I17" s="51">
        <v>534</v>
      </c>
      <c r="J17" s="51">
        <v>674</v>
      </c>
    </row>
    <row r="18" spans="1:10" ht="12.75" x14ac:dyDescent="0.2">
      <c r="A18" s="12" t="s">
        <v>26</v>
      </c>
      <c r="B18" s="3"/>
    </row>
  </sheetData>
  <mergeCells count="3">
    <mergeCell ref="B3:D3"/>
    <mergeCell ref="E3:G3"/>
    <mergeCell ref="H3:J3"/>
  </mergeCells>
  <pageMargins left="0.39370078740157477" right="0.39370078740157477" top="0.59055118110236215" bottom="0.59055118110236215" header="0" footer="0"/>
  <pageSetup paperSize="9" scale="74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21"/>
  <sheetViews>
    <sheetView workbookViewId="0"/>
  </sheetViews>
  <sheetFormatPr baseColWidth="10" defaultColWidth="11.42578125" defaultRowHeight="15" customHeight="1" x14ac:dyDescent="0.2"/>
  <cols>
    <col min="1" max="1" width="32.140625" customWidth="1"/>
    <col min="2" max="2" width="11.42578125" customWidth="1"/>
  </cols>
  <sheetData>
    <row r="1" spans="1:2" ht="15.75" customHeight="1" x14ac:dyDescent="0.25">
      <c r="A1" s="2" t="s">
        <v>146</v>
      </c>
      <c r="B1" s="5"/>
    </row>
    <row r="2" spans="1:2" ht="15" customHeight="1" x14ac:dyDescent="0.2">
      <c r="A2" s="5"/>
      <c r="B2" s="5"/>
    </row>
    <row r="3" spans="1:2" ht="15" customHeight="1" x14ac:dyDescent="0.2">
      <c r="A3" s="6" t="s">
        <v>9</v>
      </c>
      <c r="B3" s="8"/>
    </row>
    <row r="4" spans="1:2" ht="15" customHeight="1" x14ac:dyDescent="0.2">
      <c r="A4" s="5" t="s">
        <v>10</v>
      </c>
      <c r="B4" s="10">
        <f>B5+B9+B10</f>
        <v>5133951.55</v>
      </c>
    </row>
    <row r="5" spans="1:2" ht="15" customHeight="1" x14ac:dyDescent="0.2">
      <c r="A5" s="36" t="s">
        <v>11</v>
      </c>
      <c r="B5" s="22">
        <f>SUM(B6:B8)</f>
        <v>3199424</v>
      </c>
    </row>
    <row r="6" spans="1:2" ht="15" customHeight="1" x14ac:dyDescent="0.2">
      <c r="A6" s="38" t="s">
        <v>12</v>
      </c>
      <c r="B6" s="10">
        <v>2852215</v>
      </c>
    </row>
    <row r="7" spans="1:2" ht="15" customHeight="1" x14ac:dyDescent="0.2">
      <c r="A7" s="39" t="s">
        <v>13</v>
      </c>
      <c r="B7" s="22">
        <v>111805</v>
      </c>
    </row>
    <row r="8" spans="1:2" ht="15" customHeight="1" x14ac:dyDescent="0.2">
      <c r="A8" s="38" t="s">
        <v>14</v>
      </c>
      <c r="B8" s="23">
        <v>235404</v>
      </c>
    </row>
    <row r="9" spans="1:2" ht="15" customHeight="1" x14ac:dyDescent="0.2">
      <c r="A9" s="36" t="s">
        <v>15</v>
      </c>
      <c r="B9" s="19">
        <v>1086539</v>
      </c>
    </row>
    <row r="10" spans="1:2" ht="15" customHeight="1" x14ac:dyDescent="0.2">
      <c r="A10" s="11" t="s">
        <v>16</v>
      </c>
      <c r="B10" s="10">
        <v>847988.55</v>
      </c>
    </row>
    <row r="11" spans="1:2" ht="15" customHeight="1" x14ac:dyDescent="0.2">
      <c r="A11" s="5"/>
      <c r="B11" s="10"/>
    </row>
    <row r="12" spans="1:2" ht="15" customHeight="1" x14ac:dyDescent="0.2">
      <c r="A12" s="6" t="s">
        <v>17</v>
      </c>
      <c r="B12" s="8"/>
    </row>
    <row r="13" spans="1:2" ht="15" customHeight="1" x14ac:dyDescent="0.2">
      <c r="A13" s="5" t="s">
        <v>18</v>
      </c>
      <c r="B13" s="23">
        <f>SUM(B14:B17)</f>
        <v>13554</v>
      </c>
    </row>
    <row r="14" spans="1:2" ht="15" customHeight="1" x14ac:dyDescent="0.2">
      <c r="A14" s="36" t="s">
        <v>19</v>
      </c>
      <c r="B14" s="22">
        <v>492</v>
      </c>
    </row>
    <row r="15" spans="1:2" ht="15" customHeight="1" x14ac:dyDescent="0.2">
      <c r="A15" s="37" t="s">
        <v>20</v>
      </c>
      <c r="B15" s="10">
        <v>1239</v>
      </c>
    </row>
    <row r="16" spans="1:2" ht="15" customHeight="1" x14ac:dyDescent="0.2">
      <c r="A16" s="36" t="s">
        <v>21</v>
      </c>
      <c r="B16" s="22">
        <v>1308</v>
      </c>
    </row>
    <row r="17" spans="1:2" ht="15" customHeight="1" x14ac:dyDescent="0.2">
      <c r="A17" s="35" t="s">
        <v>22</v>
      </c>
      <c r="B17" s="23">
        <v>10515</v>
      </c>
    </row>
    <row r="18" spans="1:2" ht="15" customHeight="1" x14ac:dyDescent="0.2">
      <c r="A18" s="27" t="s">
        <v>23</v>
      </c>
      <c r="B18" s="22">
        <v>212</v>
      </c>
    </row>
    <row r="19" spans="1:2" ht="15" customHeight="1" x14ac:dyDescent="0.2">
      <c r="A19" s="5" t="s">
        <v>24</v>
      </c>
      <c r="B19" s="10">
        <v>6640</v>
      </c>
    </row>
    <row r="20" spans="1:2" ht="15" customHeight="1" x14ac:dyDescent="0.2">
      <c r="A20" s="27" t="s">
        <v>25</v>
      </c>
      <c r="B20" s="19">
        <v>3640</v>
      </c>
    </row>
    <row r="21" spans="1:2" ht="15" customHeight="1" x14ac:dyDescent="0.2">
      <c r="A21" s="12" t="s">
        <v>26</v>
      </c>
      <c r="B21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K18"/>
  <sheetViews>
    <sheetView workbookViewId="0"/>
  </sheetViews>
  <sheetFormatPr baseColWidth="10" defaultColWidth="11.42578125" defaultRowHeight="15" customHeight="1" x14ac:dyDescent="0.2"/>
  <cols>
    <col min="1" max="1" width="23.140625" customWidth="1"/>
    <col min="2" max="11" width="10.5703125" customWidth="1"/>
  </cols>
  <sheetData>
    <row r="1" spans="1:11" ht="15.75" customHeight="1" x14ac:dyDescent="0.25">
      <c r="A1" s="77" t="s">
        <v>182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" customHeight="1" x14ac:dyDescent="0.25">
      <c r="A2" s="1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7.25" customHeight="1" x14ac:dyDescent="0.2">
      <c r="A3" s="52"/>
      <c r="B3" s="14">
        <v>2015</v>
      </c>
      <c r="C3" s="14">
        <v>2016</v>
      </c>
      <c r="D3" s="14">
        <v>2017</v>
      </c>
      <c r="E3" s="14">
        <v>2018</v>
      </c>
      <c r="F3" s="14">
        <v>2019</v>
      </c>
      <c r="G3" s="14">
        <v>2020</v>
      </c>
      <c r="H3" s="14">
        <v>2021</v>
      </c>
      <c r="I3" s="14">
        <v>2022</v>
      </c>
      <c r="J3" s="14">
        <v>2023</v>
      </c>
      <c r="K3" s="60">
        <v>2024</v>
      </c>
    </row>
    <row r="4" spans="1:11" ht="15" customHeight="1" x14ac:dyDescent="0.2">
      <c r="A4" s="16" t="s">
        <v>148</v>
      </c>
      <c r="B4" s="17">
        <v>6267</v>
      </c>
      <c r="C4" s="17">
        <v>6232</v>
      </c>
      <c r="D4" s="17">
        <v>6180</v>
      </c>
      <c r="E4" s="17">
        <v>6048</v>
      </c>
      <c r="F4" s="17">
        <v>6099</v>
      </c>
      <c r="G4" s="17">
        <v>5539</v>
      </c>
      <c r="H4" s="17">
        <v>5854</v>
      </c>
      <c r="I4" s="17">
        <v>6171</v>
      </c>
      <c r="J4" s="17">
        <v>6228</v>
      </c>
      <c r="K4" s="17">
        <v>6210</v>
      </c>
    </row>
    <row r="5" spans="1:11" ht="15" customHeight="1" x14ac:dyDescent="0.2">
      <c r="A5" s="27" t="s">
        <v>31</v>
      </c>
      <c r="B5" s="61">
        <v>379</v>
      </c>
      <c r="C5" s="61">
        <v>380</v>
      </c>
      <c r="D5" s="61">
        <v>261</v>
      </c>
      <c r="E5" s="61">
        <v>590</v>
      </c>
      <c r="F5" s="61">
        <v>551</v>
      </c>
      <c r="G5" s="61">
        <v>487</v>
      </c>
      <c r="H5" s="61">
        <v>743</v>
      </c>
      <c r="I5" s="61">
        <v>635</v>
      </c>
      <c r="J5" s="61">
        <v>696</v>
      </c>
      <c r="K5" s="22">
        <v>796</v>
      </c>
    </row>
    <row r="6" spans="1:11" ht="15" customHeight="1" x14ac:dyDescent="0.2">
      <c r="A6" s="11" t="s">
        <v>32</v>
      </c>
      <c r="B6" s="23">
        <v>5888</v>
      </c>
      <c r="C6" s="23">
        <v>5852</v>
      </c>
      <c r="D6" s="23">
        <v>5919</v>
      </c>
      <c r="E6" s="23">
        <v>5458</v>
      </c>
      <c r="F6" s="23">
        <v>5548</v>
      </c>
      <c r="G6" s="23">
        <v>5052</v>
      </c>
      <c r="H6" s="23">
        <v>5111</v>
      </c>
      <c r="I6" s="23">
        <v>5536</v>
      </c>
      <c r="J6" s="23">
        <v>5532</v>
      </c>
      <c r="K6" s="23">
        <v>5414</v>
      </c>
    </row>
    <row r="7" spans="1:11" ht="15" customHeight="1" x14ac:dyDescent="0.2">
      <c r="A7" s="56" t="s">
        <v>152</v>
      </c>
      <c r="B7" s="62">
        <v>4579916</v>
      </c>
      <c r="C7" s="62">
        <v>4670810</v>
      </c>
      <c r="D7" s="62">
        <v>4779749</v>
      </c>
      <c r="E7" s="62">
        <v>5128855</v>
      </c>
      <c r="F7" s="62">
        <v>5386309</v>
      </c>
      <c r="G7" s="62">
        <v>5382303</v>
      </c>
      <c r="H7" s="62">
        <v>5546796</v>
      </c>
      <c r="I7" s="62">
        <v>4996782</v>
      </c>
      <c r="J7" s="62">
        <v>4739127</v>
      </c>
      <c r="K7" s="28">
        <v>5425650</v>
      </c>
    </row>
    <row r="8" spans="1:11" ht="15" customHeight="1" x14ac:dyDescent="0.2">
      <c r="A8" s="35" t="s">
        <v>44</v>
      </c>
      <c r="B8" s="23">
        <v>2281005</v>
      </c>
      <c r="C8" s="23">
        <v>2320751</v>
      </c>
      <c r="D8" s="23">
        <v>2386752</v>
      </c>
      <c r="E8" s="23">
        <v>2549726</v>
      </c>
      <c r="F8" s="23">
        <v>2693671</v>
      </c>
      <c r="G8" s="23">
        <v>2679833</v>
      </c>
      <c r="H8" s="23">
        <v>2760713</v>
      </c>
      <c r="I8" s="23">
        <v>2508516</v>
      </c>
      <c r="J8" s="23">
        <v>2363840</v>
      </c>
      <c r="K8" s="23">
        <v>2680719</v>
      </c>
    </row>
    <row r="9" spans="1:11" ht="15" customHeight="1" x14ac:dyDescent="0.2">
      <c r="A9" s="36" t="s">
        <v>153</v>
      </c>
      <c r="B9" s="61">
        <v>2298911</v>
      </c>
      <c r="C9" s="61">
        <v>2350059</v>
      </c>
      <c r="D9" s="61">
        <v>2392997</v>
      </c>
      <c r="E9" s="61">
        <v>2579129</v>
      </c>
      <c r="F9" s="61">
        <v>2692638</v>
      </c>
      <c r="G9" s="61">
        <v>2702470</v>
      </c>
      <c r="H9" s="61">
        <v>2786083</v>
      </c>
      <c r="I9" s="61">
        <v>2488266</v>
      </c>
      <c r="J9" s="61">
        <v>2375287</v>
      </c>
      <c r="K9" s="22">
        <v>2744931</v>
      </c>
    </row>
    <row r="10" spans="1:11" ht="15" customHeight="1" x14ac:dyDescent="0.2">
      <c r="A10" s="57" t="s">
        <v>149</v>
      </c>
      <c r="B10" s="21">
        <v>62874925</v>
      </c>
      <c r="C10" s="21">
        <v>64069337</v>
      </c>
      <c r="D10" s="21">
        <v>67197646</v>
      </c>
      <c r="E10" s="21">
        <v>70608588</v>
      </c>
      <c r="F10" s="21">
        <v>73417603</v>
      </c>
      <c r="G10" s="21">
        <v>74273708</v>
      </c>
      <c r="H10" s="21">
        <v>77144235</v>
      </c>
      <c r="I10" s="21">
        <v>69376085</v>
      </c>
      <c r="J10" s="21">
        <v>67612832</v>
      </c>
      <c r="K10" s="21">
        <v>72889406</v>
      </c>
    </row>
    <row r="11" spans="1:11" ht="15" customHeight="1" x14ac:dyDescent="0.2">
      <c r="A11" s="36" t="s">
        <v>71</v>
      </c>
      <c r="B11" s="61">
        <v>34834454</v>
      </c>
      <c r="C11" s="61">
        <v>35365049</v>
      </c>
      <c r="D11" s="61">
        <v>37150374</v>
      </c>
      <c r="E11" s="61">
        <v>38577272</v>
      </c>
      <c r="F11" s="61">
        <v>40653857</v>
      </c>
      <c r="G11" s="61">
        <v>41109872</v>
      </c>
      <c r="H11" s="61">
        <v>42826657</v>
      </c>
      <c r="I11" s="61">
        <v>37890463</v>
      </c>
      <c r="J11" s="61">
        <v>36139524</v>
      </c>
      <c r="K11" s="22">
        <v>38377443</v>
      </c>
    </row>
    <row r="12" spans="1:11" ht="15" customHeight="1" x14ac:dyDescent="0.2">
      <c r="A12" s="35" t="s">
        <v>72</v>
      </c>
      <c r="B12" s="23">
        <v>28040471</v>
      </c>
      <c r="C12" s="23">
        <v>28704288</v>
      </c>
      <c r="D12" s="23">
        <v>30047272</v>
      </c>
      <c r="E12" s="23">
        <v>32031316</v>
      </c>
      <c r="F12" s="23">
        <v>32763746</v>
      </c>
      <c r="G12" s="23">
        <v>33163836</v>
      </c>
      <c r="H12" s="23">
        <v>34317578</v>
      </c>
      <c r="I12" s="23">
        <v>31485622</v>
      </c>
      <c r="J12" s="23">
        <v>31473308</v>
      </c>
      <c r="K12" s="23">
        <v>34511963</v>
      </c>
    </row>
    <row r="13" spans="1:11" ht="15" customHeight="1" x14ac:dyDescent="0.2">
      <c r="A13" s="56" t="s">
        <v>151</v>
      </c>
      <c r="B13" s="62">
        <v>744922</v>
      </c>
      <c r="C13" s="62">
        <v>910200</v>
      </c>
      <c r="D13" s="62">
        <v>1029288</v>
      </c>
      <c r="E13" s="62">
        <v>1018992</v>
      </c>
      <c r="F13" s="62">
        <v>1027821</v>
      </c>
      <c r="G13" s="62">
        <v>416228</v>
      </c>
      <c r="H13" s="62">
        <v>635675</v>
      </c>
      <c r="I13" s="62">
        <v>1373552</v>
      </c>
      <c r="J13" s="62">
        <v>1558180</v>
      </c>
      <c r="K13" s="28">
        <v>1606382</v>
      </c>
    </row>
    <row r="14" spans="1:11" ht="15" customHeight="1" x14ac:dyDescent="0.2">
      <c r="A14" s="35" t="s">
        <v>48</v>
      </c>
      <c r="B14" s="23">
        <v>226734</v>
      </c>
      <c r="C14" s="23">
        <v>288748</v>
      </c>
      <c r="D14" s="23">
        <v>345584</v>
      </c>
      <c r="E14" s="23">
        <v>346054</v>
      </c>
      <c r="F14" s="23">
        <v>337393</v>
      </c>
      <c r="G14" s="23">
        <v>203239</v>
      </c>
      <c r="H14" s="23">
        <v>266890</v>
      </c>
      <c r="I14" s="23">
        <v>468059</v>
      </c>
      <c r="J14" s="23">
        <v>501003</v>
      </c>
      <c r="K14" s="23">
        <v>540806</v>
      </c>
    </row>
    <row r="15" spans="1:11" ht="15" customHeight="1" x14ac:dyDescent="0.2">
      <c r="A15" s="36" t="s">
        <v>49</v>
      </c>
      <c r="B15" s="61">
        <v>209956</v>
      </c>
      <c r="C15" s="61">
        <v>278187</v>
      </c>
      <c r="D15" s="61">
        <v>340885</v>
      </c>
      <c r="E15" s="61">
        <v>333176</v>
      </c>
      <c r="F15" s="61">
        <v>323944</v>
      </c>
      <c r="G15" s="61">
        <v>186802</v>
      </c>
      <c r="H15" s="61">
        <v>255914</v>
      </c>
      <c r="I15" s="61">
        <v>437340</v>
      </c>
      <c r="J15" s="61">
        <v>458435</v>
      </c>
      <c r="K15" s="22">
        <v>499957</v>
      </c>
    </row>
    <row r="16" spans="1:11" ht="15" customHeight="1" x14ac:dyDescent="0.2">
      <c r="A16" s="35" t="s">
        <v>50</v>
      </c>
      <c r="B16" s="23">
        <v>308232</v>
      </c>
      <c r="C16" s="23">
        <v>343265</v>
      </c>
      <c r="D16" s="23">
        <v>342819</v>
      </c>
      <c r="E16" s="23">
        <v>339762</v>
      </c>
      <c r="F16" s="23">
        <v>366484</v>
      </c>
      <c r="G16" s="23">
        <v>26187</v>
      </c>
      <c r="H16" s="23">
        <v>112871</v>
      </c>
      <c r="I16" s="23">
        <v>468153</v>
      </c>
      <c r="J16" s="23">
        <v>598742</v>
      </c>
      <c r="K16" s="23">
        <v>565619</v>
      </c>
    </row>
    <row r="17" spans="1:11" ht="12.75" x14ac:dyDescent="0.2">
      <c r="A17" s="12" t="s">
        <v>150</v>
      </c>
      <c r="B17" s="13"/>
      <c r="C17" s="13"/>
      <c r="D17" s="13"/>
      <c r="E17" s="18"/>
      <c r="F17" s="1"/>
      <c r="G17" s="1"/>
      <c r="H17" s="1"/>
      <c r="I17" s="1"/>
      <c r="J17" s="1"/>
      <c r="K17" s="1"/>
    </row>
    <row r="18" spans="1:11" ht="12.75" x14ac:dyDescent="0.2">
      <c r="A18" s="12" t="s">
        <v>26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</sheetData>
  <pageMargins left="0.39370078740157477" right="0.39370078740157477" top="0.59055118110236215" bottom="0.59055118110236215" header="0" footer="0"/>
  <pageSetup paperSize="9" scale="7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8"/>
  <sheetViews>
    <sheetView workbookViewId="0"/>
  </sheetViews>
  <sheetFormatPr baseColWidth="10" defaultColWidth="11.42578125" defaultRowHeight="15" customHeight="1" x14ac:dyDescent="0.2"/>
  <cols>
    <col min="1" max="7" width="12.85546875" customWidth="1"/>
  </cols>
  <sheetData>
    <row r="1" spans="1:7" ht="15.75" customHeight="1" x14ac:dyDescent="0.25">
      <c r="A1" s="77" t="s">
        <v>157</v>
      </c>
      <c r="B1" s="5"/>
      <c r="C1" s="5"/>
      <c r="D1" s="5"/>
      <c r="E1" s="5"/>
      <c r="F1" s="5"/>
      <c r="G1" s="5"/>
    </row>
    <row r="2" spans="1:7" ht="15" customHeight="1" x14ac:dyDescent="0.25">
      <c r="A2" s="15"/>
      <c r="B2" s="5"/>
      <c r="C2" s="5"/>
      <c r="D2" s="5"/>
      <c r="E2" s="5"/>
      <c r="F2" s="5"/>
      <c r="G2" s="5"/>
    </row>
    <row r="3" spans="1:7" ht="15" customHeight="1" x14ac:dyDescent="0.2">
      <c r="A3" s="6"/>
      <c r="B3" s="70" t="s">
        <v>0</v>
      </c>
      <c r="C3" s="71"/>
      <c r="D3" s="70" t="s">
        <v>28</v>
      </c>
      <c r="E3" s="71"/>
      <c r="F3" s="70" t="s">
        <v>27</v>
      </c>
      <c r="G3" s="71"/>
    </row>
    <row r="4" spans="1:7" ht="30" customHeight="1" x14ac:dyDescent="0.2">
      <c r="A4" s="52"/>
      <c r="B4" s="53" t="s">
        <v>29</v>
      </c>
      <c r="C4" s="53" t="s">
        <v>30</v>
      </c>
      <c r="D4" s="53" t="s">
        <v>29</v>
      </c>
      <c r="E4" s="53" t="s">
        <v>30</v>
      </c>
      <c r="F4" s="53" t="s">
        <v>29</v>
      </c>
      <c r="G4" s="53" t="s">
        <v>30</v>
      </c>
    </row>
    <row r="5" spans="1:7" ht="15" customHeight="1" x14ac:dyDescent="0.2">
      <c r="A5" s="16" t="s">
        <v>0</v>
      </c>
      <c r="B5" s="17">
        <v>6210</v>
      </c>
      <c r="C5" s="17">
        <v>276567203</v>
      </c>
      <c r="D5" s="17">
        <v>2809</v>
      </c>
      <c r="E5" s="17">
        <v>91372971</v>
      </c>
      <c r="F5" s="17">
        <v>3401</v>
      </c>
      <c r="G5" s="17">
        <v>185194232</v>
      </c>
    </row>
    <row r="6" spans="1:7" ht="15" customHeight="1" x14ac:dyDescent="0.2">
      <c r="A6" s="27" t="s">
        <v>31</v>
      </c>
      <c r="B6" s="22">
        <v>796</v>
      </c>
      <c r="C6" s="22">
        <v>22146366</v>
      </c>
      <c r="D6" s="22">
        <v>755</v>
      </c>
      <c r="E6" s="22">
        <v>21356168</v>
      </c>
      <c r="F6" s="22">
        <v>41</v>
      </c>
      <c r="G6" s="22">
        <v>790198</v>
      </c>
    </row>
    <row r="7" spans="1:7" ht="15" customHeight="1" x14ac:dyDescent="0.2">
      <c r="A7" s="9" t="s">
        <v>32</v>
      </c>
      <c r="B7" s="23">
        <v>5414</v>
      </c>
      <c r="C7" s="23">
        <v>254420837</v>
      </c>
      <c r="D7" s="23">
        <v>2054</v>
      </c>
      <c r="E7" s="23">
        <v>70016803</v>
      </c>
      <c r="F7" s="23">
        <v>3360</v>
      </c>
      <c r="G7" s="23">
        <v>184404034</v>
      </c>
    </row>
    <row r="8" spans="1:7" ht="15" customHeight="1" x14ac:dyDescent="0.2">
      <c r="A8" s="12" t="s">
        <v>26</v>
      </c>
      <c r="B8" s="18"/>
      <c r="C8" s="18"/>
      <c r="D8" s="18"/>
      <c r="E8" s="18"/>
      <c r="F8" s="18"/>
      <c r="G8" s="18"/>
    </row>
  </sheetData>
  <mergeCells count="3">
    <mergeCell ref="B3:C3"/>
    <mergeCell ref="D3:E3"/>
    <mergeCell ref="F3:G3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M17"/>
  <sheetViews>
    <sheetView workbookViewId="0"/>
  </sheetViews>
  <sheetFormatPr baseColWidth="10" defaultColWidth="11.42578125" defaultRowHeight="15" customHeight="1" x14ac:dyDescent="0.2"/>
  <cols>
    <col min="1" max="1" width="13.7109375" customWidth="1"/>
    <col min="2" max="13" width="11.42578125" customWidth="1"/>
  </cols>
  <sheetData>
    <row r="1" spans="1:13" ht="15.75" customHeight="1" x14ac:dyDescent="0.25">
      <c r="A1" s="77" t="s">
        <v>158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" customHeight="1" x14ac:dyDescent="0.2">
      <c r="A3" s="53"/>
      <c r="B3" s="72" t="s">
        <v>38</v>
      </c>
      <c r="C3" s="73"/>
      <c r="D3" s="72" t="s">
        <v>33</v>
      </c>
      <c r="E3" s="73"/>
      <c r="F3" s="72" t="s">
        <v>34</v>
      </c>
      <c r="G3" s="73"/>
      <c r="H3" s="72" t="s">
        <v>35</v>
      </c>
      <c r="I3" s="73"/>
      <c r="J3" s="72" t="s">
        <v>36</v>
      </c>
      <c r="K3" s="73"/>
      <c r="L3" s="72" t="s">
        <v>39</v>
      </c>
      <c r="M3" s="73"/>
    </row>
    <row r="4" spans="1:13" ht="15" customHeight="1" x14ac:dyDescent="0.2">
      <c r="A4" s="52"/>
      <c r="B4" s="52" t="s">
        <v>40</v>
      </c>
      <c r="C4" s="52" t="s">
        <v>37</v>
      </c>
      <c r="D4" s="52" t="s">
        <v>40</v>
      </c>
      <c r="E4" s="52" t="s">
        <v>37</v>
      </c>
      <c r="F4" s="52" t="s">
        <v>40</v>
      </c>
      <c r="G4" s="52" t="s">
        <v>37</v>
      </c>
      <c r="H4" s="52" t="s">
        <v>40</v>
      </c>
      <c r="I4" s="52" t="s">
        <v>37</v>
      </c>
      <c r="J4" s="52" t="s">
        <v>40</v>
      </c>
      <c r="K4" s="52" t="s">
        <v>37</v>
      </c>
      <c r="L4" s="52" t="s">
        <v>40</v>
      </c>
      <c r="M4" s="52" t="s">
        <v>37</v>
      </c>
    </row>
    <row r="5" spans="1:13" ht="15" customHeight="1" x14ac:dyDescent="0.2">
      <c r="A5" s="16" t="s">
        <v>0</v>
      </c>
      <c r="B5" s="17">
        <v>167</v>
      </c>
      <c r="C5" s="17">
        <v>330053</v>
      </c>
      <c r="D5" s="17">
        <v>173</v>
      </c>
      <c r="E5" s="17">
        <v>711843</v>
      </c>
      <c r="F5" s="17">
        <v>613</v>
      </c>
      <c r="G5" s="17">
        <v>5203911</v>
      </c>
      <c r="H5" s="17">
        <v>1009</v>
      </c>
      <c r="I5" s="17">
        <v>19311446</v>
      </c>
      <c r="J5" s="17">
        <v>2468</v>
      </c>
      <c r="K5" s="17">
        <v>77247056</v>
      </c>
      <c r="L5" s="17">
        <v>1780</v>
      </c>
      <c r="M5" s="17">
        <v>173762894</v>
      </c>
    </row>
    <row r="6" spans="1:13" ht="15" customHeight="1" x14ac:dyDescent="0.2">
      <c r="A6" s="36" t="s">
        <v>41</v>
      </c>
      <c r="B6" s="19">
        <v>25</v>
      </c>
      <c r="C6" s="19">
        <v>7061</v>
      </c>
      <c r="D6" s="19">
        <v>0</v>
      </c>
      <c r="E6" s="19">
        <v>0</v>
      </c>
      <c r="F6" s="19">
        <v>0</v>
      </c>
      <c r="G6" s="19">
        <v>0</v>
      </c>
      <c r="H6" s="19">
        <v>171</v>
      </c>
      <c r="I6" s="19">
        <v>3875160</v>
      </c>
      <c r="J6" s="22">
        <v>600</v>
      </c>
      <c r="K6" s="22">
        <v>18264145</v>
      </c>
      <c r="L6" s="22">
        <v>0</v>
      </c>
      <c r="M6" s="22">
        <v>0</v>
      </c>
    </row>
    <row r="7" spans="1:13" ht="15" customHeight="1" x14ac:dyDescent="0.2">
      <c r="A7" s="35" t="s">
        <v>42</v>
      </c>
      <c r="B7" s="10">
        <v>142</v>
      </c>
      <c r="C7" s="10">
        <v>322992</v>
      </c>
      <c r="D7" s="10">
        <v>173</v>
      </c>
      <c r="E7" s="10">
        <v>711843</v>
      </c>
      <c r="F7" s="10">
        <v>613</v>
      </c>
      <c r="G7" s="10">
        <v>5203911</v>
      </c>
      <c r="H7" s="10">
        <v>838</v>
      </c>
      <c r="I7" s="10">
        <v>15436286</v>
      </c>
      <c r="J7" s="10">
        <v>1868</v>
      </c>
      <c r="K7" s="10">
        <v>58982911</v>
      </c>
      <c r="L7" s="23">
        <v>1780</v>
      </c>
      <c r="M7" s="23">
        <v>173762894</v>
      </c>
    </row>
    <row r="8" spans="1:13" ht="15" customHeight="1" x14ac:dyDescent="0.2">
      <c r="A8" s="25" t="s">
        <v>28</v>
      </c>
      <c r="B8" s="26">
        <v>131</v>
      </c>
      <c r="C8" s="26">
        <v>246966</v>
      </c>
      <c r="D8" s="26">
        <v>25</v>
      </c>
      <c r="E8" s="26">
        <v>99115</v>
      </c>
      <c r="F8" s="26">
        <v>240</v>
      </c>
      <c r="G8" s="26">
        <v>1989334</v>
      </c>
      <c r="H8" s="26">
        <v>457</v>
      </c>
      <c r="I8" s="26">
        <v>9646673</v>
      </c>
      <c r="J8" s="28">
        <v>1554</v>
      </c>
      <c r="K8" s="28">
        <v>45564533</v>
      </c>
      <c r="L8" s="28">
        <v>402</v>
      </c>
      <c r="M8" s="28">
        <v>33826350</v>
      </c>
    </row>
    <row r="9" spans="1:13" ht="15" customHeight="1" x14ac:dyDescent="0.2">
      <c r="A9" s="35" t="s">
        <v>41</v>
      </c>
      <c r="B9" s="10">
        <v>22</v>
      </c>
      <c r="C9" s="10">
        <v>7000</v>
      </c>
      <c r="D9" s="10">
        <v>0</v>
      </c>
      <c r="E9" s="10">
        <v>0</v>
      </c>
      <c r="F9" s="10">
        <v>0</v>
      </c>
      <c r="G9" s="10">
        <v>0</v>
      </c>
      <c r="H9" s="10">
        <v>134</v>
      </c>
      <c r="I9" s="10">
        <v>3112128</v>
      </c>
      <c r="J9" s="10">
        <v>599</v>
      </c>
      <c r="K9" s="10">
        <v>18237040</v>
      </c>
      <c r="L9" s="23">
        <v>0</v>
      </c>
      <c r="M9" s="23">
        <v>0</v>
      </c>
    </row>
    <row r="10" spans="1:13" ht="15" customHeight="1" x14ac:dyDescent="0.2">
      <c r="A10" s="36" t="s">
        <v>42</v>
      </c>
      <c r="B10" s="19">
        <v>109</v>
      </c>
      <c r="C10" s="19">
        <v>239966</v>
      </c>
      <c r="D10" s="19">
        <v>25</v>
      </c>
      <c r="E10" s="19">
        <v>99115</v>
      </c>
      <c r="F10" s="19">
        <v>240</v>
      </c>
      <c r="G10" s="19">
        <v>1989334</v>
      </c>
      <c r="H10" s="19">
        <v>323</v>
      </c>
      <c r="I10" s="19">
        <v>6534545</v>
      </c>
      <c r="J10" s="22">
        <v>955</v>
      </c>
      <c r="K10" s="22">
        <v>27327493</v>
      </c>
      <c r="L10" s="22">
        <v>402</v>
      </c>
      <c r="M10" s="22">
        <v>33826350</v>
      </c>
    </row>
    <row r="11" spans="1:13" ht="15" customHeight="1" x14ac:dyDescent="0.2">
      <c r="A11" s="24" t="s">
        <v>27</v>
      </c>
      <c r="B11" s="17">
        <v>36</v>
      </c>
      <c r="C11" s="17">
        <v>83087</v>
      </c>
      <c r="D11" s="17">
        <v>148</v>
      </c>
      <c r="E11" s="17">
        <v>612728</v>
      </c>
      <c r="F11" s="17">
        <v>373</v>
      </c>
      <c r="G11" s="17">
        <v>3214577</v>
      </c>
      <c r="H11" s="17">
        <v>552</v>
      </c>
      <c r="I11" s="17">
        <v>9664773</v>
      </c>
      <c r="J11" s="17">
        <v>914</v>
      </c>
      <c r="K11" s="17">
        <v>31682523</v>
      </c>
      <c r="L11" s="21">
        <v>1378</v>
      </c>
      <c r="M11" s="21">
        <v>139936544</v>
      </c>
    </row>
    <row r="12" spans="1:13" ht="15" customHeight="1" x14ac:dyDescent="0.2">
      <c r="A12" s="36" t="s">
        <v>41</v>
      </c>
      <c r="B12" s="19">
        <v>3</v>
      </c>
      <c r="C12" s="19">
        <v>61</v>
      </c>
      <c r="D12" s="19">
        <v>0</v>
      </c>
      <c r="E12" s="19">
        <v>0</v>
      </c>
      <c r="F12" s="19">
        <v>0</v>
      </c>
      <c r="G12" s="19">
        <v>0</v>
      </c>
      <c r="H12" s="19">
        <v>37</v>
      </c>
      <c r="I12" s="19">
        <v>763032</v>
      </c>
      <c r="J12" s="22">
        <v>1</v>
      </c>
      <c r="K12" s="22">
        <v>27105</v>
      </c>
      <c r="L12" s="22">
        <v>0</v>
      </c>
      <c r="M12" s="22">
        <v>0</v>
      </c>
    </row>
    <row r="13" spans="1:13" ht="15" customHeight="1" x14ac:dyDescent="0.2">
      <c r="A13" s="35" t="s">
        <v>42</v>
      </c>
      <c r="B13" s="10">
        <v>33</v>
      </c>
      <c r="C13" s="10">
        <v>83026</v>
      </c>
      <c r="D13" s="10">
        <v>148</v>
      </c>
      <c r="E13" s="10">
        <v>612728</v>
      </c>
      <c r="F13" s="10">
        <v>373</v>
      </c>
      <c r="G13" s="10">
        <v>3214577</v>
      </c>
      <c r="H13" s="10">
        <v>515</v>
      </c>
      <c r="I13" s="10">
        <v>8901741</v>
      </c>
      <c r="J13" s="10">
        <v>913</v>
      </c>
      <c r="K13" s="10">
        <v>31655418</v>
      </c>
      <c r="L13" s="23">
        <v>1378</v>
      </c>
      <c r="M13" s="23">
        <v>139936544</v>
      </c>
    </row>
    <row r="14" spans="1:13" ht="15" customHeight="1" x14ac:dyDescent="0.2">
      <c r="A14" s="12" t="s">
        <v>26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" customHeight="1" x14ac:dyDescent="0.2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ht="15" customHeight="1" x14ac:dyDescent="0.2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</row>
    <row r="17" spans="2:13" ht="15" customHeight="1" x14ac:dyDescent="0.2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</row>
  </sheetData>
  <mergeCells count="6">
    <mergeCell ref="B3:C3"/>
    <mergeCell ref="L3:M3"/>
    <mergeCell ref="D3:E3"/>
    <mergeCell ref="F3:G3"/>
    <mergeCell ref="H3:I3"/>
    <mergeCell ref="J3:K3"/>
  </mergeCells>
  <pageMargins left="0.39370078740157477" right="0.39370078740157477" top="0.59055118110236215" bottom="0.59055118110236215" header="0" footer="0"/>
  <pageSetup paperSize="9" scale="64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14"/>
  <sheetViews>
    <sheetView workbookViewId="0"/>
  </sheetViews>
  <sheetFormatPr baseColWidth="10" defaultColWidth="11.42578125" defaultRowHeight="15" customHeight="1" x14ac:dyDescent="0.2"/>
  <cols>
    <col min="1" max="1" width="15.7109375" customWidth="1"/>
    <col min="2" max="7" width="12.85546875" customWidth="1"/>
  </cols>
  <sheetData>
    <row r="1" spans="1:11" ht="15.75" customHeight="1" x14ac:dyDescent="0.25">
      <c r="A1" s="77" t="s">
        <v>159</v>
      </c>
      <c r="B1" s="4"/>
      <c r="C1" s="4"/>
      <c r="D1" s="4"/>
      <c r="E1" s="4"/>
      <c r="F1" s="4"/>
      <c r="G1" s="4"/>
    </row>
    <row r="2" spans="1:11" ht="15" customHeight="1" x14ac:dyDescent="0.2">
      <c r="A2" s="5"/>
      <c r="B2" s="4"/>
      <c r="C2" s="4"/>
      <c r="D2" s="4"/>
      <c r="E2" s="4"/>
      <c r="F2" s="4"/>
      <c r="G2" s="4"/>
    </row>
    <row r="3" spans="1:11" ht="15" customHeight="1" x14ac:dyDescent="0.2">
      <c r="A3" s="6"/>
      <c r="B3" s="72" t="s">
        <v>0</v>
      </c>
      <c r="C3" s="73"/>
      <c r="D3" s="72" t="s">
        <v>28</v>
      </c>
      <c r="E3" s="73"/>
      <c r="F3" s="72" t="s">
        <v>27</v>
      </c>
      <c r="G3" s="73"/>
    </row>
    <row r="4" spans="1:11" ht="15" customHeight="1" x14ac:dyDescent="0.2">
      <c r="A4" s="6"/>
      <c r="B4" s="52" t="s">
        <v>29</v>
      </c>
      <c r="C4" s="52" t="s">
        <v>43</v>
      </c>
      <c r="D4" s="52" t="s">
        <v>29</v>
      </c>
      <c r="E4" s="52" t="s">
        <v>43</v>
      </c>
      <c r="F4" s="52" t="s">
        <v>29</v>
      </c>
      <c r="G4" s="52" t="s">
        <v>43</v>
      </c>
    </row>
    <row r="5" spans="1:11" ht="15" customHeight="1" x14ac:dyDescent="0.2">
      <c r="A5" s="16" t="s">
        <v>0</v>
      </c>
      <c r="B5" s="21">
        <v>5425650</v>
      </c>
      <c r="C5" s="21">
        <v>58316683</v>
      </c>
      <c r="D5" s="21">
        <v>296434</v>
      </c>
      <c r="E5" s="21">
        <v>2623362</v>
      </c>
      <c r="F5" s="21">
        <v>5129216</v>
      </c>
      <c r="G5" s="21">
        <v>55693321</v>
      </c>
    </row>
    <row r="6" spans="1:11" ht="15" customHeight="1" x14ac:dyDescent="0.2">
      <c r="A6" s="36" t="s">
        <v>44</v>
      </c>
      <c r="B6" s="22">
        <v>4077962</v>
      </c>
      <c r="C6" s="22">
        <v>55530151</v>
      </c>
      <c r="D6" s="22">
        <v>181528</v>
      </c>
      <c r="E6" s="22">
        <v>2377552</v>
      </c>
      <c r="F6" s="22">
        <v>3896434</v>
      </c>
      <c r="G6" s="22">
        <v>53152599</v>
      </c>
      <c r="I6" s="18"/>
      <c r="J6" s="18"/>
      <c r="K6" s="18"/>
    </row>
    <row r="7" spans="1:11" ht="15" customHeight="1" x14ac:dyDescent="0.2">
      <c r="A7" s="35" t="s">
        <v>45</v>
      </c>
      <c r="B7" s="23">
        <v>1347688</v>
      </c>
      <c r="C7" s="23">
        <v>2786532</v>
      </c>
      <c r="D7" s="23">
        <v>114906</v>
      </c>
      <c r="E7" s="23">
        <v>245810</v>
      </c>
      <c r="F7" s="23">
        <v>1232782</v>
      </c>
      <c r="G7" s="23">
        <v>2540722</v>
      </c>
      <c r="I7" s="18"/>
      <c r="J7" s="18"/>
      <c r="K7" s="18"/>
    </row>
    <row r="8" spans="1:11" ht="15" customHeight="1" x14ac:dyDescent="0.2">
      <c r="A8" s="25" t="s">
        <v>46</v>
      </c>
      <c r="B8" s="28">
        <v>2680719</v>
      </c>
      <c r="C8" s="28">
        <v>30705372</v>
      </c>
      <c r="D8" s="28">
        <v>156749</v>
      </c>
      <c r="E8" s="28">
        <v>1686557</v>
      </c>
      <c r="F8" s="28">
        <v>2523970</v>
      </c>
      <c r="G8" s="28">
        <v>29018815</v>
      </c>
      <c r="I8" s="18"/>
      <c r="J8" s="18"/>
      <c r="K8" s="18"/>
    </row>
    <row r="9" spans="1:11" ht="15" customHeight="1" x14ac:dyDescent="0.2">
      <c r="A9" s="35" t="s">
        <v>44</v>
      </c>
      <c r="B9" s="23">
        <v>2004995</v>
      </c>
      <c r="C9" s="23">
        <v>29318134</v>
      </c>
      <c r="D9" s="23">
        <v>119785</v>
      </c>
      <c r="E9" s="23">
        <v>1606313</v>
      </c>
      <c r="F9" s="23">
        <v>1885210</v>
      </c>
      <c r="G9" s="23">
        <v>27711821</v>
      </c>
      <c r="I9" s="18"/>
      <c r="J9" s="18"/>
      <c r="K9" s="18"/>
    </row>
    <row r="10" spans="1:11" ht="15" customHeight="1" x14ac:dyDescent="0.2">
      <c r="A10" s="36" t="s">
        <v>45</v>
      </c>
      <c r="B10" s="22">
        <v>675724</v>
      </c>
      <c r="C10" s="22">
        <v>1387238</v>
      </c>
      <c r="D10" s="22">
        <v>36964</v>
      </c>
      <c r="E10" s="22">
        <v>80244</v>
      </c>
      <c r="F10" s="22">
        <v>638760</v>
      </c>
      <c r="G10" s="22">
        <v>1306994</v>
      </c>
      <c r="I10" s="18"/>
      <c r="J10" s="18"/>
      <c r="K10" s="18"/>
    </row>
    <row r="11" spans="1:11" ht="15" customHeight="1" x14ac:dyDescent="0.2">
      <c r="A11" s="16" t="s">
        <v>47</v>
      </c>
      <c r="B11" s="21">
        <v>2744931</v>
      </c>
      <c r="C11" s="21">
        <v>27611311</v>
      </c>
      <c r="D11" s="21">
        <v>139685</v>
      </c>
      <c r="E11" s="21">
        <v>936805</v>
      </c>
      <c r="F11" s="21">
        <v>2605246</v>
      </c>
      <c r="G11" s="21">
        <v>26674506</v>
      </c>
      <c r="I11" s="18"/>
      <c r="J11" s="18"/>
      <c r="K11" s="18"/>
    </row>
    <row r="12" spans="1:11" ht="15" customHeight="1" x14ac:dyDescent="0.2">
      <c r="A12" s="36" t="s">
        <v>44</v>
      </c>
      <c r="B12" s="22">
        <v>2072967</v>
      </c>
      <c r="C12" s="22">
        <v>26212017</v>
      </c>
      <c r="D12" s="22">
        <v>61743</v>
      </c>
      <c r="E12" s="22">
        <v>771239</v>
      </c>
      <c r="F12" s="22">
        <v>2011224</v>
      </c>
      <c r="G12" s="22">
        <v>25440778</v>
      </c>
      <c r="I12" s="18"/>
      <c r="J12" s="18"/>
      <c r="K12" s="18"/>
    </row>
    <row r="13" spans="1:11" ht="15" customHeight="1" x14ac:dyDescent="0.2">
      <c r="A13" s="35" t="s">
        <v>45</v>
      </c>
      <c r="B13" s="23">
        <v>671964</v>
      </c>
      <c r="C13" s="23">
        <v>1399294</v>
      </c>
      <c r="D13" s="23">
        <v>77942</v>
      </c>
      <c r="E13" s="23">
        <v>165566</v>
      </c>
      <c r="F13" s="23">
        <v>594022</v>
      </c>
      <c r="G13" s="23">
        <v>1233728</v>
      </c>
      <c r="J13" s="18"/>
      <c r="K13" s="18"/>
    </row>
    <row r="14" spans="1:11" ht="15" customHeight="1" x14ac:dyDescent="0.2">
      <c r="A14" s="12" t="s">
        <v>26</v>
      </c>
      <c r="B14" s="20"/>
      <c r="C14" s="20"/>
      <c r="D14" s="20"/>
      <c r="E14" s="20"/>
      <c r="F14" s="20"/>
      <c r="G14" s="20"/>
    </row>
  </sheetData>
  <mergeCells count="3">
    <mergeCell ref="B3:C3"/>
    <mergeCell ref="D3:E3"/>
    <mergeCell ref="F3:G3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E13"/>
  <sheetViews>
    <sheetView workbookViewId="0"/>
  </sheetViews>
  <sheetFormatPr baseColWidth="10" defaultColWidth="11.42578125" defaultRowHeight="15" customHeight="1" x14ac:dyDescent="0.2"/>
  <cols>
    <col min="1" max="1" width="32.85546875" customWidth="1"/>
    <col min="2" max="5" width="14.28515625" customWidth="1"/>
  </cols>
  <sheetData>
    <row r="1" spans="1:5" ht="15.75" customHeight="1" x14ac:dyDescent="0.25">
      <c r="A1" s="77" t="s">
        <v>160</v>
      </c>
      <c r="B1" s="4"/>
      <c r="C1" s="4"/>
      <c r="D1" s="4"/>
      <c r="E1" s="4"/>
    </row>
    <row r="2" spans="1:5" ht="15" customHeight="1" x14ac:dyDescent="0.2">
      <c r="A2" s="5"/>
      <c r="B2" s="4"/>
      <c r="C2" s="4"/>
      <c r="D2" s="4"/>
      <c r="E2" s="4"/>
    </row>
    <row r="3" spans="1:5" ht="15" customHeight="1" x14ac:dyDescent="0.2">
      <c r="A3" s="6"/>
      <c r="B3" s="7" t="s">
        <v>0</v>
      </c>
      <c r="C3" s="7" t="s">
        <v>48</v>
      </c>
      <c r="D3" s="7" t="s">
        <v>49</v>
      </c>
      <c r="E3" s="14" t="s">
        <v>50</v>
      </c>
    </row>
    <row r="4" spans="1:5" ht="15" customHeight="1" x14ac:dyDescent="0.2">
      <c r="A4" s="24" t="s">
        <v>0</v>
      </c>
      <c r="B4" s="21">
        <f>B5+B12</f>
        <v>1606382</v>
      </c>
      <c r="C4" s="21">
        <f t="shared" ref="C4:D4" si="0">C5+C12</f>
        <v>540806</v>
      </c>
      <c r="D4" s="21">
        <f t="shared" si="0"/>
        <v>499957</v>
      </c>
      <c r="E4" s="21">
        <f>E12</f>
        <v>565619</v>
      </c>
    </row>
    <row r="5" spans="1:5" ht="15" customHeight="1" x14ac:dyDescent="0.2">
      <c r="A5" s="40" t="s">
        <v>51</v>
      </c>
      <c r="B5" s="22">
        <f>SUM(B6:B11)</f>
        <v>832315</v>
      </c>
      <c r="C5" s="22">
        <f t="shared" ref="C5:D5" si="1">SUM(C6:C11)</f>
        <v>437896</v>
      </c>
      <c r="D5" s="22">
        <f t="shared" si="1"/>
        <v>394419</v>
      </c>
      <c r="E5" s="22" t="s">
        <v>168</v>
      </c>
    </row>
    <row r="6" spans="1:5" ht="15" customHeight="1" x14ac:dyDescent="0.2">
      <c r="A6" s="38" t="s">
        <v>52</v>
      </c>
      <c r="B6" s="23">
        <f t="shared" ref="B6:B11" si="2">SUM(C6:E6)</f>
        <v>512190</v>
      </c>
      <c r="C6" s="23">
        <v>270556</v>
      </c>
      <c r="D6" s="23">
        <v>241634</v>
      </c>
      <c r="E6" s="30" t="s">
        <v>168</v>
      </c>
    </row>
    <row r="7" spans="1:5" ht="15" customHeight="1" x14ac:dyDescent="0.2">
      <c r="A7" s="41" t="s">
        <v>53</v>
      </c>
      <c r="B7" s="22">
        <f t="shared" si="2"/>
        <v>222776</v>
      </c>
      <c r="C7" s="22">
        <v>114048</v>
      </c>
      <c r="D7" s="22">
        <v>108728</v>
      </c>
      <c r="E7" s="29" t="s">
        <v>168</v>
      </c>
    </row>
    <row r="8" spans="1:5" ht="15" customHeight="1" x14ac:dyDescent="0.2">
      <c r="A8" s="38" t="s">
        <v>54</v>
      </c>
      <c r="B8" s="23">
        <f t="shared" si="2"/>
        <v>8668</v>
      </c>
      <c r="C8" s="23">
        <v>4442</v>
      </c>
      <c r="D8" s="23">
        <v>4226</v>
      </c>
      <c r="E8" s="30" t="s">
        <v>168</v>
      </c>
    </row>
    <row r="9" spans="1:5" ht="15" customHeight="1" x14ac:dyDescent="0.2">
      <c r="A9" s="39" t="s">
        <v>55</v>
      </c>
      <c r="B9" s="22">
        <f t="shared" si="2"/>
        <v>80029</v>
      </c>
      <c r="C9" s="22">
        <v>42681</v>
      </c>
      <c r="D9" s="22">
        <v>37348</v>
      </c>
      <c r="E9" s="29" t="s">
        <v>168</v>
      </c>
    </row>
    <row r="10" spans="1:5" ht="15" customHeight="1" x14ac:dyDescent="0.2">
      <c r="A10" s="66" t="s">
        <v>166</v>
      </c>
      <c r="B10" s="67">
        <f t="shared" si="2"/>
        <v>6959</v>
      </c>
      <c r="C10" s="67">
        <v>4776</v>
      </c>
      <c r="D10" s="67">
        <v>2183</v>
      </c>
      <c r="E10" s="68" t="s">
        <v>168</v>
      </c>
    </row>
    <row r="11" spans="1:5" ht="15" customHeight="1" x14ac:dyDescent="0.2">
      <c r="A11" s="64" t="s">
        <v>167</v>
      </c>
      <c r="B11" s="61">
        <f t="shared" si="2"/>
        <v>1693</v>
      </c>
      <c r="C11" s="61">
        <v>1393</v>
      </c>
      <c r="D11" s="61">
        <v>300</v>
      </c>
      <c r="E11" s="65" t="s">
        <v>168</v>
      </c>
    </row>
    <row r="12" spans="1:5" ht="15" customHeight="1" x14ac:dyDescent="0.2">
      <c r="A12" s="59" t="s">
        <v>169</v>
      </c>
      <c r="B12" s="58">
        <f>SUM(C12:E12)</f>
        <v>774067</v>
      </c>
      <c r="C12" s="58">
        <v>102910</v>
      </c>
      <c r="D12" s="58">
        <v>105538</v>
      </c>
      <c r="E12" s="58">
        <v>565619</v>
      </c>
    </row>
    <row r="13" spans="1:5" ht="15" customHeight="1" x14ac:dyDescent="0.2">
      <c r="A13" s="12" t="s">
        <v>56</v>
      </c>
      <c r="B13" s="3"/>
      <c r="C13" s="20"/>
      <c r="D13" s="20"/>
      <c r="E13" s="3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B13"/>
  <sheetViews>
    <sheetView workbookViewId="0"/>
  </sheetViews>
  <sheetFormatPr baseColWidth="10" defaultColWidth="11.42578125" defaultRowHeight="15" customHeight="1" x14ac:dyDescent="0.2"/>
  <cols>
    <col min="1" max="1" width="21.7109375" customWidth="1"/>
    <col min="2" max="2" width="14.28515625" customWidth="1"/>
  </cols>
  <sheetData>
    <row r="1" spans="1:2" ht="15.75" customHeight="1" x14ac:dyDescent="0.25">
      <c r="A1" s="77" t="s">
        <v>161</v>
      </c>
      <c r="B1" s="4"/>
    </row>
    <row r="2" spans="1:2" ht="15" customHeight="1" x14ac:dyDescent="0.2">
      <c r="A2" s="5"/>
      <c r="B2" s="4"/>
    </row>
    <row r="3" spans="1:2" ht="15" customHeight="1" x14ac:dyDescent="0.2">
      <c r="A3" s="6"/>
      <c r="B3" s="7" t="s">
        <v>0</v>
      </c>
    </row>
    <row r="4" spans="1:2" ht="15" customHeight="1" x14ac:dyDescent="0.2">
      <c r="A4" s="16" t="s">
        <v>0</v>
      </c>
      <c r="B4" s="21">
        <v>73334988</v>
      </c>
    </row>
    <row r="5" spans="1:2" ht="15" customHeight="1" x14ac:dyDescent="0.2">
      <c r="A5" s="36" t="s">
        <v>57</v>
      </c>
      <c r="B5" s="22">
        <v>1765701</v>
      </c>
    </row>
    <row r="6" spans="1:2" ht="15" customHeight="1" x14ac:dyDescent="0.2">
      <c r="A6" s="35" t="s">
        <v>58</v>
      </c>
      <c r="B6" s="23">
        <v>1205707</v>
      </c>
    </row>
    <row r="7" spans="1:2" ht="15" customHeight="1" x14ac:dyDescent="0.2">
      <c r="A7" s="39" t="s">
        <v>59</v>
      </c>
      <c r="B7" s="22">
        <v>813016</v>
      </c>
    </row>
    <row r="8" spans="1:2" ht="15" customHeight="1" x14ac:dyDescent="0.2">
      <c r="A8" s="38" t="s">
        <v>60</v>
      </c>
      <c r="B8" s="23">
        <v>392691</v>
      </c>
    </row>
    <row r="9" spans="1:2" ht="15" customHeight="1" x14ac:dyDescent="0.2">
      <c r="A9" s="36" t="s">
        <v>61</v>
      </c>
      <c r="B9" s="22">
        <v>69917998</v>
      </c>
    </row>
    <row r="10" spans="1:2" ht="15" customHeight="1" x14ac:dyDescent="0.2">
      <c r="A10" s="35" t="s">
        <v>62</v>
      </c>
      <c r="B10" s="23">
        <v>445261</v>
      </c>
    </row>
    <row r="11" spans="1:2" ht="15" customHeight="1" x14ac:dyDescent="0.2">
      <c r="A11" s="36" t="s">
        <v>63</v>
      </c>
      <c r="B11" s="22">
        <v>321</v>
      </c>
    </row>
    <row r="12" spans="1:2" ht="12.75" x14ac:dyDescent="0.2">
      <c r="A12" s="12" t="s">
        <v>64</v>
      </c>
      <c r="B12" s="3"/>
    </row>
    <row r="13" spans="1:2" ht="12.75" x14ac:dyDescent="0.2">
      <c r="A13" s="12" t="s">
        <v>26</v>
      </c>
      <c r="B13" s="20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B13"/>
  <sheetViews>
    <sheetView workbookViewId="0"/>
  </sheetViews>
  <sheetFormatPr baseColWidth="10" defaultColWidth="11.42578125" defaultRowHeight="15" customHeight="1" x14ac:dyDescent="0.2"/>
  <cols>
    <col min="1" max="1" width="35.7109375" customWidth="1"/>
    <col min="2" max="2" width="14.28515625" customWidth="1"/>
  </cols>
  <sheetData>
    <row r="1" spans="1:2" ht="15.75" customHeight="1" x14ac:dyDescent="0.25">
      <c r="A1" s="77" t="s">
        <v>162</v>
      </c>
      <c r="B1" s="4"/>
    </row>
    <row r="2" spans="1:2" ht="15" customHeight="1" x14ac:dyDescent="0.2">
      <c r="A2" s="5"/>
      <c r="B2" s="4"/>
    </row>
    <row r="3" spans="1:2" ht="15" customHeight="1" x14ac:dyDescent="0.2">
      <c r="A3" s="6"/>
      <c r="B3" s="7" t="s">
        <v>0</v>
      </c>
    </row>
    <row r="4" spans="1:2" ht="15" customHeight="1" x14ac:dyDescent="0.2">
      <c r="A4" s="31" t="s">
        <v>0</v>
      </c>
      <c r="B4" s="21">
        <f>B5+B8+B9+B10+B11</f>
        <v>73334988</v>
      </c>
    </row>
    <row r="5" spans="1:2" ht="15" customHeight="1" x14ac:dyDescent="0.2">
      <c r="A5" s="36" t="s">
        <v>65</v>
      </c>
      <c r="B5" s="22">
        <v>23676213</v>
      </c>
    </row>
    <row r="6" spans="1:2" ht="15" customHeight="1" x14ac:dyDescent="0.2">
      <c r="A6" s="38" t="s">
        <v>8</v>
      </c>
      <c r="B6" s="10">
        <v>11214158</v>
      </c>
    </row>
    <row r="7" spans="1:2" ht="15" customHeight="1" x14ac:dyDescent="0.2">
      <c r="A7" s="42" t="s">
        <v>66</v>
      </c>
      <c r="B7" s="22">
        <v>12462055</v>
      </c>
    </row>
    <row r="8" spans="1:2" ht="15" customHeight="1" x14ac:dyDescent="0.2">
      <c r="A8" s="37" t="s">
        <v>67</v>
      </c>
      <c r="B8" s="23">
        <v>4602955</v>
      </c>
    </row>
    <row r="9" spans="1:2" ht="15" customHeight="1" x14ac:dyDescent="0.2">
      <c r="A9" s="36" t="s">
        <v>68</v>
      </c>
      <c r="B9" s="22">
        <v>28811947</v>
      </c>
    </row>
    <row r="10" spans="1:2" ht="15" customHeight="1" x14ac:dyDescent="0.2">
      <c r="A10" s="35" t="s">
        <v>69</v>
      </c>
      <c r="B10" s="23">
        <v>15798291</v>
      </c>
    </row>
    <row r="11" spans="1:2" ht="15" customHeight="1" x14ac:dyDescent="0.2">
      <c r="A11" s="34" t="s">
        <v>70</v>
      </c>
      <c r="B11" s="22">
        <v>445582</v>
      </c>
    </row>
    <row r="12" spans="1:2" ht="12.75" x14ac:dyDescent="0.2">
      <c r="A12" s="12" t="s">
        <v>64</v>
      </c>
      <c r="B12" s="20"/>
    </row>
    <row r="13" spans="1:2" ht="12.75" x14ac:dyDescent="0.2">
      <c r="A13" s="12" t="s">
        <v>26</v>
      </c>
      <c r="B13" s="20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'9'!_R2_11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2025-11-11T14:56:30Z</dcterms:modified>
</cp:coreProperties>
</file>